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Andrijana\Documents\______DOKUMENTI 2023\Financijski plan 2023\Rebalans I\"/>
    </mc:Choice>
  </mc:AlternateContent>
  <xr:revisionPtr revIDLastSave="0" documentId="13_ncr:1_{F99A6A63-14DD-47B1-AF45-FC0695BB165F}" xr6:coauthVersionLast="36" xr6:coauthVersionMax="36" xr10:uidLastSave="{00000000-0000-0000-0000-000000000000}"/>
  <bookViews>
    <workbookView xWindow="0" yWindow="0" windowWidth="28800" windowHeight="11385" tabRatio="550" xr2:uid="{00000000-000D-0000-FFFF-FFFF00000000}"/>
  </bookViews>
  <sheets>
    <sheet name="Naslovna" sheetId="5" r:id="rId1"/>
    <sheet name="POSEBNI DIO" sheetId="4" r:id="rId2"/>
    <sheet name="PR" sheetId="1" r:id="rId3"/>
    <sheet name="VR" sheetId="2" r:id="rId4"/>
    <sheet name="VP" sheetId="3" r:id="rId5"/>
    <sheet name="PLAN ZA IZVRŠENJE" sheetId="6" state="hidden" r:id="rId6"/>
    <sheet name="000" sheetId="9" state="hidden" r:id="rId7"/>
  </sheets>
  <definedNames>
    <definedName name="_xlnm._FilterDatabase" localSheetId="6" hidden="1">'000'!$A$1:$E$131</definedName>
    <definedName name="_xlnm._FilterDatabase" localSheetId="5" hidden="1">'PLAN ZA IZVRŠENJE'!$B$2:$B$64</definedName>
    <definedName name="_xlnm._FilterDatabase" localSheetId="1" hidden="1">'POSEBNI DIO'!$A$8:$D$104</definedName>
    <definedName name="_xlnm.Print_Area" localSheetId="6">'000'!$A$1:$D$79</definedName>
    <definedName name="_xlnm.Print_Area" localSheetId="0">Naslovna!$A$1:$I$30</definedName>
    <definedName name="_xlnm.Print_Area" localSheetId="1">'POSEBNI DIO'!$A$1:$G$127</definedName>
    <definedName name="_xlnm.Print_Area" localSheetId="2">PR!$A$1:$F$111</definedName>
    <definedName name="_xlnm.Print_Area" localSheetId="4">VP!$A$1:$F$31</definedName>
    <definedName name="_xlnm.Print_Area" localSheetId="3">VR!$A$1:$F$96</definedName>
    <definedName name="_xlnm.Print_Titles" localSheetId="6">'000'!$1:$1</definedName>
    <definedName name="_xlnm.Print_Titles" localSheetId="1">'POSEBNI DIO'!$1:$8</definedName>
    <definedName name="_xlnm.Print_Titles" localSheetId="2">PR!$1:$6</definedName>
    <definedName name="_xlnm.Print_Titles" localSheetId="3">VR!$2:$6</definedName>
  </definedNames>
  <calcPr calcId="191029"/>
  <pivotCaches>
    <pivotCache cacheId="0" r:id="rId8"/>
  </pivotCaches>
</workbook>
</file>

<file path=xl/calcChain.xml><?xml version="1.0" encoding="utf-8"?>
<calcChain xmlns="http://schemas.openxmlformats.org/spreadsheetml/2006/main">
  <c r="J45" i="9" l="1"/>
  <c r="I45" i="9"/>
  <c r="J23" i="9"/>
  <c r="I23" i="9"/>
  <c r="J35" i="9"/>
  <c r="I35" i="9"/>
  <c r="H114" i="1"/>
  <c r="G114" i="1"/>
  <c r="E131" i="9"/>
  <c r="D131" i="9"/>
  <c r="H120" i="1" l="1"/>
  <c r="H42" i="3" l="1"/>
  <c r="E114" i="1" l="1"/>
  <c r="F114" i="1"/>
  <c r="D114" i="1"/>
  <c r="E7" i="4" l="1"/>
  <c r="F7" i="4"/>
  <c r="G7" i="4"/>
  <c r="H7" i="4"/>
  <c r="I7" i="4"/>
  <c r="J7" i="4"/>
  <c r="H13" i="4" l="1"/>
  <c r="H14" i="4"/>
  <c r="H18" i="4"/>
  <c r="H19" i="4"/>
  <c r="I20" i="4"/>
  <c r="J20" i="4"/>
  <c r="I25" i="4"/>
  <c r="J25" i="4"/>
  <c r="H26" i="4"/>
  <c r="H24" i="4" s="1"/>
  <c r="H23" i="4" s="1"/>
  <c r="I27" i="4"/>
  <c r="J27" i="4"/>
  <c r="H28" i="4"/>
  <c r="I28" i="4"/>
  <c r="J28" i="4"/>
  <c r="I29" i="4"/>
  <c r="J29" i="4"/>
  <c r="H32" i="4"/>
  <c r="H33" i="4"/>
  <c r="H36" i="4"/>
  <c r="H37" i="4"/>
  <c r="H38" i="4"/>
  <c r="H40" i="4"/>
  <c r="H39" i="4" s="1"/>
  <c r="H44" i="4"/>
  <c r="H45" i="4"/>
  <c r="I46" i="4"/>
  <c r="J46" i="4"/>
  <c r="H49" i="4"/>
  <c r="H50" i="4"/>
  <c r="H52" i="4"/>
  <c r="H51" i="4" s="1"/>
  <c r="H55" i="4"/>
  <c r="H56" i="4"/>
  <c r="J56" i="4" s="1"/>
  <c r="I57" i="4"/>
  <c r="I56" i="4" s="1"/>
  <c r="J57" i="4"/>
  <c r="H61" i="4"/>
  <c r="H60" i="4" s="1"/>
  <c r="H62" i="4"/>
  <c r="H66" i="4"/>
  <c r="H65" i="4" s="1"/>
  <c r="I67" i="4"/>
  <c r="J67" i="4"/>
  <c r="H70" i="4"/>
  <c r="H69" i="4" s="1"/>
  <c r="H73" i="4"/>
  <c r="H74" i="4"/>
  <c r="H78" i="4"/>
  <c r="H79" i="4"/>
  <c r="H83" i="4"/>
  <c r="H87" i="4"/>
  <c r="H86" i="4" s="1"/>
  <c r="H85" i="4" s="1"/>
  <c r="H91" i="4"/>
  <c r="H94" i="4"/>
  <c r="H93" i="4" s="1"/>
  <c r="H99" i="4"/>
  <c r="H104" i="4"/>
  <c r="H103" i="4" s="1"/>
  <c r="E49" i="2"/>
  <c r="D49" i="2"/>
  <c r="H49" i="2"/>
  <c r="I50" i="2"/>
  <c r="I40" i="2"/>
  <c r="I38" i="2"/>
  <c r="I36" i="2"/>
  <c r="I33" i="2"/>
  <c r="I24" i="2"/>
  <c r="I68" i="1"/>
  <c r="F28" i="4"/>
  <c r="G28" i="4"/>
  <c r="F56" i="4"/>
  <c r="G56" i="4"/>
  <c r="F104" i="4"/>
  <c r="F103" i="4" s="1"/>
  <c r="F102" i="4" s="1"/>
  <c r="F101" i="4" s="1"/>
  <c r="F100" i="4" s="1"/>
  <c r="F99" i="4"/>
  <c r="F98" i="4" s="1"/>
  <c r="F97" i="4" s="1"/>
  <c r="F96" i="4" s="1"/>
  <c r="F95" i="4" s="1"/>
  <c r="F94" i="4"/>
  <c r="F93" i="4" s="1"/>
  <c r="F92" i="4" s="1"/>
  <c r="F91" i="4"/>
  <c r="F90" i="4" s="1"/>
  <c r="F89" i="4" s="1"/>
  <c r="F87" i="4"/>
  <c r="F86" i="4" s="1"/>
  <c r="F85" i="4" s="1"/>
  <c r="F84" i="4" s="1"/>
  <c r="F83" i="4"/>
  <c r="F82" i="4" s="1"/>
  <c r="F81" i="4" s="1"/>
  <c r="F80" i="4" s="1"/>
  <c r="F79" i="4"/>
  <c r="F78" i="4"/>
  <c r="F74" i="4"/>
  <c r="F73" i="4"/>
  <c r="F72" i="4" s="1"/>
  <c r="F71" i="4" s="1"/>
  <c r="F70" i="4"/>
  <c r="F69" i="4" s="1"/>
  <c r="F68" i="4" s="1"/>
  <c r="F107" i="4" s="1"/>
  <c r="F66" i="4"/>
  <c r="F65" i="4" s="1"/>
  <c r="F64" i="4" s="1"/>
  <c r="F62" i="4"/>
  <c r="F55" i="4"/>
  <c r="F54" i="4" s="1"/>
  <c r="F53" i="4" s="1"/>
  <c r="F52" i="4"/>
  <c r="F51" i="4" s="1"/>
  <c r="F50" i="4"/>
  <c r="G49" i="4"/>
  <c r="F49" i="4"/>
  <c r="F45" i="4"/>
  <c r="F44" i="4"/>
  <c r="F40" i="4"/>
  <c r="F39" i="4" s="1"/>
  <c r="F38" i="4"/>
  <c r="F37" i="4"/>
  <c r="F36" i="4"/>
  <c r="F33" i="4"/>
  <c r="G32" i="4"/>
  <c r="F32" i="4"/>
  <c r="F26" i="4"/>
  <c r="F24" i="4" s="1"/>
  <c r="F23" i="4" s="1"/>
  <c r="F19" i="4"/>
  <c r="F18" i="4"/>
  <c r="F14" i="4"/>
  <c r="F13" i="4"/>
  <c r="E52" i="4"/>
  <c r="E55" i="4"/>
  <c r="E26" i="4"/>
  <c r="E70" i="4"/>
  <c r="E69" i="4" s="1"/>
  <c r="E68" i="4" s="1"/>
  <c r="E107" i="4" s="1"/>
  <c r="F43" i="4" l="1"/>
  <c r="F42" i="4" s="1"/>
  <c r="J49" i="4"/>
  <c r="F31" i="4"/>
  <c r="F30" i="4" s="1"/>
  <c r="F35" i="4"/>
  <c r="F48" i="4"/>
  <c r="F47" i="4" s="1"/>
  <c r="F77" i="4"/>
  <c r="F76" i="4" s="1"/>
  <c r="F75" i="4" s="1"/>
  <c r="H64" i="4"/>
  <c r="H98" i="4"/>
  <c r="H97" i="4" s="1"/>
  <c r="H96" i="4" s="1"/>
  <c r="H90" i="4"/>
  <c r="H89" i="4" s="1"/>
  <c r="H48" i="4"/>
  <c r="H47" i="4" s="1"/>
  <c r="H43" i="4"/>
  <c r="H12" i="4"/>
  <c r="H77" i="4"/>
  <c r="H76" i="4" s="1"/>
  <c r="H35" i="4"/>
  <c r="H34" i="4" s="1"/>
  <c r="H17" i="4"/>
  <c r="H16" i="4" s="1"/>
  <c r="H111" i="4" s="1"/>
  <c r="H82" i="4"/>
  <c r="H81" i="4" s="1"/>
  <c r="H72" i="4"/>
  <c r="H54" i="4"/>
  <c r="I49" i="4"/>
  <c r="H31" i="4"/>
  <c r="H30" i="4" s="1"/>
  <c r="H92" i="4"/>
  <c r="H80" i="4"/>
  <c r="H71" i="4"/>
  <c r="H102" i="4"/>
  <c r="H84" i="4"/>
  <c r="H109" i="4"/>
  <c r="H68" i="4"/>
  <c r="H59" i="4"/>
  <c r="H42" i="4"/>
  <c r="H11" i="4"/>
  <c r="J32" i="4"/>
  <c r="F12" i="4"/>
  <c r="F11" i="4" s="1"/>
  <c r="F10" i="4" s="1"/>
  <c r="I32" i="4"/>
  <c r="F17" i="4"/>
  <c r="F16" i="4" s="1"/>
  <c r="F15" i="4" s="1"/>
  <c r="F9" i="4" s="1"/>
  <c r="F34" i="4"/>
  <c r="F22" i="4" s="1"/>
  <c r="F63" i="4"/>
  <c r="F88" i="4"/>
  <c r="F114" i="4"/>
  <c r="H57" i="1"/>
  <c r="D57" i="1"/>
  <c r="H106" i="1"/>
  <c r="E106" i="1"/>
  <c r="D106" i="1"/>
  <c r="H58" i="1"/>
  <c r="E58" i="1"/>
  <c r="E57" i="1" s="1"/>
  <c r="F58" i="1"/>
  <c r="F57" i="1" s="1"/>
  <c r="D58" i="1"/>
  <c r="F59" i="1"/>
  <c r="G26" i="4" s="1"/>
  <c r="G24" i="4" s="1"/>
  <c r="G23" i="4" s="1"/>
  <c r="J23" i="4" s="1"/>
  <c r="H92" i="1"/>
  <c r="E92" i="1"/>
  <c r="D92" i="1"/>
  <c r="F93" i="1"/>
  <c r="F92" i="1" s="1"/>
  <c r="F106" i="1" l="1"/>
  <c r="J106" i="1" s="1"/>
  <c r="H88" i="4"/>
  <c r="I59" i="1"/>
  <c r="I58" i="1" s="1"/>
  <c r="I57" i="1" s="1"/>
  <c r="J24" i="4"/>
  <c r="J26" i="4"/>
  <c r="F41" i="4"/>
  <c r="I93" i="1"/>
  <c r="G70" i="4"/>
  <c r="I26" i="4"/>
  <c r="I24" i="4" s="1"/>
  <c r="I23" i="4" s="1"/>
  <c r="H15" i="4"/>
  <c r="H22" i="4"/>
  <c r="H53" i="4"/>
  <c r="H106" i="4"/>
  <c r="H41" i="4"/>
  <c r="H101" i="4"/>
  <c r="H113" i="4"/>
  <c r="H107" i="4"/>
  <c r="H114" i="4"/>
  <c r="H110" i="4"/>
  <c r="H75" i="4"/>
  <c r="H10" i="4"/>
  <c r="H108" i="4"/>
  <c r="H58" i="4"/>
  <c r="H95" i="4"/>
  <c r="H63" i="4"/>
  <c r="J59" i="1"/>
  <c r="J93" i="1"/>
  <c r="J92" i="1"/>
  <c r="E74" i="4"/>
  <c r="E79" i="4"/>
  <c r="E78" i="4"/>
  <c r="E87" i="4"/>
  <c r="E86" i="4" s="1"/>
  <c r="E85" i="4" s="1"/>
  <c r="E84" i="4" s="1"/>
  <c r="E33" i="4"/>
  <c r="E32" i="4"/>
  <c r="E50" i="4"/>
  <c r="E49" i="4"/>
  <c r="E45" i="4"/>
  <c r="E44" i="4"/>
  <c r="E73" i="4"/>
  <c r="E66" i="4"/>
  <c r="E62" i="4"/>
  <c r="E61" i="4"/>
  <c r="E83" i="4"/>
  <c r="E94" i="4"/>
  <c r="E91" i="4"/>
  <c r="E99" i="4"/>
  <c r="E104" i="4"/>
  <c r="E40" i="4"/>
  <c r="E38" i="4"/>
  <c r="E37" i="4"/>
  <c r="E36" i="4"/>
  <c r="E28" i="4"/>
  <c r="E19" i="4"/>
  <c r="E18" i="4"/>
  <c r="E23" i="2"/>
  <c r="D23" i="2"/>
  <c r="J24" i="2"/>
  <c r="E32" i="2"/>
  <c r="D32" i="2"/>
  <c r="J38" i="2"/>
  <c r="F69" i="2"/>
  <c r="I69" i="2" s="1"/>
  <c r="F70" i="2"/>
  <c r="F67" i="2"/>
  <c r="I67" i="2" s="1"/>
  <c r="I90" i="1"/>
  <c r="J68" i="1"/>
  <c r="G69" i="4" l="1"/>
  <c r="J70" i="4"/>
  <c r="I70" i="4"/>
  <c r="I69" i="4" s="1"/>
  <c r="I68" i="4" s="1"/>
  <c r="I107" i="4" s="1"/>
  <c r="I92" i="1"/>
  <c r="I106" i="1"/>
  <c r="E35" i="4"/>
  <c r="I70" i="2"/>
  <c r="H9" i="4"/>
  <c r="H112" i="4"/>
  <c r="H21" i="4"/>
  <c r="H100" i="4"/>
  <c r="H116" i="4"/>
  <c r="E77" i="4"/>
  <c r="E76" i="4" s="1"/>
  <c r="E75" i="4" s="1"/>
  <c r="E72" i="4"/>
  <c r="F111" i="4"/>
  <c r="H23" i="2"/>
  <c r="J90" i="1"/>
  <c r="F110" i="4"/>
  <c r="F113" i="4"/>
  <c r="F109" i="4"/>
  <c r="F108" i="4"/>
  <c r="H32" i="2"/>
  <c r="J69" i="2"/>
  <c r="J36" i="2"/>
  <c r="J40" i="2"/>
  <c r="J33" i="2"/>
  <c r="J70" i="2"/>
  <c r="J67" i="2"/>
  <c r="J50" i="2"/>
  <c r="E13" i="3"/>
  <c r="E76" i="1"/>
  <c r="E72" i="1"/>
  <c r="F61" i="4" s="1"/>
  <c r="F60" i="4" s="1"/>
  <c r="F59" i="4" s="1"/>
  <c r="F58" i="4" s="1"/>
  <c r="F21" i="4" s="1"/>
  <c r="F106" i="4" l="1"/>
  <c r="G68" i="4"/>
  <c r="J69" i="4"/>
  <c r="H115" i="4"/>
  <c r="E14" i="4"/>
  <c r="E13" i="4"/>
  <c r="G107" i="4" l="1"/>
  <c r="J107" i="4" s="1"/>
  <c r="J68" i="4"/>
  <c r="H117" i="4"/>
  <c r="F19" i="3"/>
  <c r="F28" i="2"/>
  <c r="I28" i="2" l="1"/>
  <c r="G38" i="4"/>
  <c r="J28" i="2"/>
  <c r="D15" i="3"/>
  <c r="J19" i="3"/>
  <c r="J38" i="4" l="1"/>
  <c r="I38" i="4"/>
  <c r="I19" i="3"/>
  <c r="F78" i="2"/>
  <c r="F77" i="2"/>
  <c r="F76" i="2"/>
  <c r="H74" i="2"/>
  <c r="H95" i="2" s="1"/>
  <c r="F75" i="2"/>
  <c r="E74" i="2"/>
  <c r="E95" i="2" s="1"/>
  <c r="D74" i="2"/>
  <c r="G78" i="4" l="1"/>
  <c r="I75" i="2"/>
  <c r="G55" i="4"/>
  <c r="J78" i="2"/>
  <c r="I78" i="2"/>
  <c r="J76" i="2"/>
  <c r="I76" i="2"/>
  <c r="J77" i="2"/>
  <c r="I77" i="2"/>
  <c r="E48" i="2"/>
  <c r="F74" i="2"/>
  <c r="J75" i="2"/>
  <c r="J74" i="2" s="1"/>
  <c r="G54" i="4" l="1"/>
  <c r="J55" i="4"/>
  <c r="I55" i="4"/>
  <c r="I54" i="4" s="1"/>
  <c r="I53" i="4" s="1"/>
  <c r="I78" i="4"/>
  <c r="J78" i="4"/>
  <c r="F112" i="4"/>
  <c r="I74" i="2"/>
  <c r="G53" i="4" l="1"/>
  <c r="J53" i="4" s="1"/>
  <c r="J54" i="4"/>
  <c r="F115" i="4"/>
  <c r="F116" i="4"/>
  <c r="E42" i="2"/>
  <c r="D42" i="2"/>
  <c r="F117" i="4" l="1"/>
  <c r="H42" i="2"/>
  <c r="H41" i="2"/>
  <c r="E41" i="2"/>
  <c r="D41" i="2"/>
  <c r="F45" i="2" l="1"/>
  <c r="F44" i="2"/>
  <c r="I44" i="2" s="1"/>
  <c r="F43" i="2"/>
  <c r="I43" i="2" l="1"/>
  <c r="G79" i="4"/>
  <c r="J45" i="2"/>
  <c r="I45" i="2"/>
  <c r="F42" i="2"/>
  <c r="F41" i="2"/>
  <c r="J43" i="2"/>
  <c r="J44" i="2"/>
  <c r="F47" i="2"/>
  <c r="I47" i="2" s="1"/>
  <c r="F46" i="2"/>
  <c r="F39" i="2"/>
  <c r="I39" i="2" s="1"/>
  <c r="F37" i="2"/>
  <c r="I37" i="2" s="1"/>
  <c r="F35" i="2"/>
  <c r="I35" i="2" s="1"/>
  <c r="F34" i="2"/>
  <c r="I34" i="2" l="1"/>
  <c r="G33" i="4"/>
  <c r="J79" i="4"/>
  <c r="I79" i="4"/>
  <c r="I77" i="4" s="1"/>
  <c r="I76" i="4" s="1"/>
  <c r="I75" i="4" s="1"/>
  <c r="G77" i="4"/>
  <c r="J39" i="2"/>
  <c r="J37" i="2"/>
  <c r="J35" i="2"/>
  <c r="F32" i="2"/>
  <c r="F95" i="2" s="1"/>
  <c r="J34" i="2"/>
  <c r="I42" i="2"/>
  <c r="I41" i="2"/>
  <c r="J47" i="2"/>
  <c r="I46" i="2"/>
  <c r="J46" i="2"/>
  <c r="I33" i="4" l="1"/>
  <c r="I31" i="4" s="1"/>
  <c r="I30" i="4" s="1"/>
  <c r="J33" i="4"/>
  <c r="G31" i="4"/>
  <c r="G76" i="4"/>
  <c r="J77" i="4"/>
  <c r="I32" i="2"/>
  <c r="I95" i="2" s="1"/>
  <c r="J32" i="2"/>
  <c r="E103" i="4"/>
  <c r="E102" i="4" s="1"/>
  <c r="E98" i="4"/>
  <c r="E97" i="4" s="1"/>
  <c r="E96" i="4" s="1"/>
  <c r="E95" i="4" s="1"/>
  <c r="E93" i="4"/>
  <c r="E92" i="4" s="1"/>
  <c r="E90" i="4"/>
  <c r="E89" i="4" s="1"/>
  <c r="E109" i="4" s="1"/>
  <c r="E82" i="4"/>
  <c r="E81" i="4" s="1"/>
  <c r="E80" i="4" s="1"/>
  <c r="E60" i="4"/>
  <c r="E59" i="4" s="1"/>
  <c r="E58" i="4" s="1"/>
  <c r="E56" i="4"/>
  <c r="E54" i="4"/>
  <c r="E51" i="4"/>
  <c r="E48" i="4"/>
  <c r="E39" i="4"/>
  <c r="E34" i="4" s="1"/>
  <c r="E31" i="4"/>
  <c r="E30" i="4" s="1"/>
  <c r="E24" i="4"/>
  <c r="E23" i="4" s="1"/>
  <c r="E12" i="4"/>
  <c r="E11" i="4" s="1"/>
  <c r="G75" i="4" l="1"/>
  <c r="J75" i="4" s="1"/>
  <c r="J76" i="4"/>
  <c r="G30" i="4"/>
  <c r="J31" i="4"/>
  <c r="I114" i="4"/>
  <c r="E47" i="4"/>
  <c r="E112" i="4" s="1"/>
  <c r="H48" i="2"/>
  <c r="E53" i="4"/>
  <c r="E114" i="4" s="1"/>
  <c r="E17" i="4"/>
  <c r="E16" i="4" s="1"/>
  <c r="E15" i="4" s="1"/>
  <c r="E71" i="4"/>
  <c r="E43" i="4"/>
  <c r="E42" i="4" s="1"/>
  <c r="E65" i="4"/>
  <c r="E64" i="4" s="1"/>
  <c r="E108" i="4"/>
  <c r="E10" i="4"/>
  <c r="E22" i="4"/>
  <c r="E88" i="4"/>
  <c r="E113" i="4"/>
  <c r="E101" i="4"/>
  <c r="G114" i="4" l="1"/>
  <c r="J114" i="4" s="1"/>
  <c r="J30" i="4"/>
  <c r="E110" i="4"/>
  <c r="E63" i="4"/>
  <c r="E41" i="4"/>
  <c r="E111" i="4"/>
  <c r="E106" i="4"/>
  <c r="E9" i="4"/>
  <c r="E100" i="4"/>
  <c r="E116" i="4" l="1"/>
  <c r="E21" i="4"/>
  <c r="E115" i="4"/>
  <c r="E117" i="4" l="1"/>
  <c r="H87" i="2"/>
  <c r="H92" i="2" s="1"/>
  <c r="H83" i="2"/>
  <c r="H80" i="2"/>
  <c r="H79" i="2" s="1"/>
  <c r="H22" i="2"/>
  <c r="H10" i="2"/>
  <c r="H22" i="3"/>
  <c r="H31" i="3" s="1"/>
  <c r="H36" i="3" s="1"/>
  <c r="H101" i="1"/>
  <c r="H97" i="1"/>
  <c r="H95" i="1"/>
  <c r="H83" i="1"/>
  <c r="H80" i="1"/>
  <c r="H71" i="1"/>
  <c r="H61" i="1"/>
  <c r="H10" i="1"/>
  <c r="H94" i="1" l="1"/>
  <c r="H105" i="1"/>
  <c r="H94" i="2"/>
  <c r="H93" i="2"/>
  <c r="H96" i="2" s="1"/>
  <c r="H79" i="1"/>
  <c r="H100" i="1"/>
  <c r="H70" i="1"/>
  <c r="H9" i="1"/>
  <c r="H8" i="1" s="1"/>
  <c r="I8" i="3"/>
  <c r="H9" i="2"/>
  <c r="H8" i="2" s="1"/>
  <c r="H60" i="1"/>
  <c r="H108" i="1"/>
  <c r="H7" i="3"/>
  <c r="H28" i="3" s="1"/>
  <c r="H33" i="3" s="1"/>
  <c r="H14" i="3"/>
  <c r="H30" i="3" s="1"/>
  <c r="H35" i="3" s="1"/>
  <c r="H86" i="2"/>
  <c r="H12" i="3"/>
  <c r="H29" i="3" s="1"/>
  <c r="H107" i="1"/>
  <c r="H109" i="1"/>
  <c r="H82" i="2"/>
  <c r="F23" i="3"/>
  <c r="F16" i="3"/>
  <c r="F17" i="3"/>
  <c r="F18" i="3"/>
  <c r="F20" i="3"/>
  <c r="F21" i="3"/>
  <c r="F15" i="3"/>
  <c r="F13" i="3"/>
  <c r="I13" i="3" s="1"/>
  <c r="I12" i="3" s="1"/>
  <c r="I29" i="3" s="1"/>
  <c r="F9" i="3"/>
  <c r="F10" i="3"/>
  <c r="F11" i="3"/>
  <c r="J11" i="3" s="1"/>
  <c r="F8" i="3"/>
  <c r="J8" i="3" s="1"/>
  <c r="J58" i="1" l="1"/>
  <c r="H99" i="1"/>
  <c r="J13" i="3"/>
  <c r="H34" i="3"/>
  <c r="H37" i="3" s="1"/>
  <c r="H40" i="3" s="1"/>
  <c r="J42" i="2"/>
  <c r="H21" i="2"/>
  <c r="J10" i="3"/>
  <c r="I10" i="3"/>
  <c r="J9" i="3"/>
  <c r="I9" i="3"/>
  <c r="I11" i="3"/>
  <c r="H85" i="2"/>
  <c r="J21" i="3"/>
  <c r="I21" i="3"/>
  <c r="H110" i="1"/>
  <c r="H26" i="3"/>
  <c r="J20" i="3"/>
  <c r="I20" i="3"/>
  <c r="J18" i="3"/>
  <c r="I18" i="3"/>
  <c r="J17" i="3"/>
  <c r="I17" i="3"/>
  <c r="I16" i="3"/>
  <c r="J16" i="3"/>
  <c r="J15" i="3"/>
  <c r="I15" i="3"/>
  <c r="I23" i="3"/>
  <c r="I22" i="3" s="1"/>
  <c r="I31" i="3" s="1"/>
  <c r="I36" i="3" s="1"/>
  <c r="J23" i="3"/>
  <c r="D22" i="3"/>
  <c r="D31" i="3" s="1"/>
  <c r="F22" i="3"/>
  <c r="E22" i="3"/>
  <c r="E31" i="3" s="1"/>
  <c r="E36" i="3" s="1"/>
  <c r="F14" i="3"/>
  <c r="F30" i="3" s="1"/>
  <c r="E14" i="3"/>
  <c r="E30" i="3" s="1"/>
  <c r="D12" i="3"/>
  <c r="D29" i="3" s="1"/>
  <c r="F12" i="3"/>
  <c r="F29" i="3" s="1"/>
  <c r="E12" i="3"/>
  <c r="E29" i="3" s="1"/>
  <c r="F7" i="3"/>
  <c r="E7" i="3"/>
  <c r="E28" i="3" s="1"/>
  <c r="J7" i="3" l="1"/>
  <c r="F28" i="3"/>
  <c r="H56" i="1"/>
  <c r="H7" i="1" s="1"/>
  <c r="H111" i="1" s="1"/>
  <c r="J22" i="3"/>
  <c r="F31" i="3"/>
  <c r="F36" i="3" s="1"/>
  <c r="J12" i="3"/>
  <c r="J14" i="3"/>
  <c r="I7" i="3"/>
  <c r="I28" i="3" s="1"/>
  <c r="I14" i="3"/>
  <c r="F26" i="3"/>
  <c r="D7" i="3"/>
  <c r="D28" i="3" s="1"/>
  <c r="E26" i="3"/>
  <c r="D14" i="3"/>
  <c r="D30" i="3" s="1"/>
  <c r="F88" i="2"/>
  <c r="F84" i="2"/>
  <c r="F81" i="2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F59" i="2"/>
  <c r="I59" i="2" s="1"/>
  <c r="F60" i="2"/>
  <c r="I60" i="2" s="1"/>
  <c r="F61" i="2"/>
  <c r="I61" i="2" s="1"/>
  <c r="F62" i="2"/>
  <c r="I62" i="2" s="1"/>
  <c r="F63" i="2"/>
  <c r="I63" i="2" s="1"/>
  <c r="F64" i="2"/>
  <c r="I64" i="2" s="1"/>
  <c r="F65" i="2"/>
  <c r="I65" i="2" s="1"/>
  <c r="F66" i="2"/>
  <c r="I66" i="2" s="1"/>
  <c r="F68" i="2"/>
  <c r="I68" i="2" s="1"/>
  <c r="F71" i="2"/>
  <c r="F72" i="2"/>
  <c r="I72" i="2" s="1"/>
  <c r="F73" i="2"/>
  <c r="I73" i="2" s="1"/>
  <c r="F51" i="2"/>
  <c r="F26" i="2"/>
  <c r="I26" i="2" s="1"/>
  <c r="F27" i="2"/>
  <c r="F29" i="2"/>
  <c r="F30" i="2"/>
  <c r="I30" i="2" s="1"/>
  <c r="F31" i="2"/>
  <c r="I31" i="2" s="1"/>
  <c r="F25" i="2"/>
  <c r="F12" i="2"/>
  <c r="F13" i="2"/>
  <c r="F14" i="2"/>
  <c r="F15" i="2"/>
  <c r="F16" i="2"/>
  <c r="F17" i="2"/>
  <c r="F18" i="2"/>
  <c r="F19" i="2"/>
  <c r="F20" i="2"/>
  <c r="F11" i="2"/>
  <c r="E87" i="2"/>
  <c r="E83" i="2"/>
  <c r="E80" i="2"/>
  <c r="E79" i="2" s="1"/>
  <c r="E10" i="2"/>
  <c r="D87" i="2"/>
  <c r="D92" i="2" s="1"/>
  <c r="D33" i="3" s="1"/>
  <c r="D83" i="2"/>
  <c r="G19" i="4" l="1"/>
  <c r="I19" i="4"/>
  <c r="J19" i="4"/>
  <c r="G36" i="4"/>
  <c r="I25" i="2"/>
  <c r="F23" i="2"/>
  <c r="G37" i="4"/>
  <c r="I27" i="2"/>
  <c r="G104" i="4"/>
  <c r="I88" i="2"/>
  <c r="E86" i="2"/>
  <c r="E85" i="2" s="1"/>
  <c r="E92" i="2"/>
  <c r="I71" i="2"/>
  <c r="G52" i="4"/>
  <c r="E9" i="2"/>
  <c r="E8" i="2" s="1"/>
  <c r="E93" i="2"/>
  <c r="E34" i="3" s="1"/>
  <c r="G18" i="4"/>
  <c r="I51" i="2"/>
  <c r="F49" i="2"/>
  <c r="G50" i="4"/>
  <c r="G83" i="4"/>
  <c r="I81" i="2"/>
  <c r="D82" i="2"/>
  <c r="E82" i="2"/>
  <c r="E94" i="2"/>
  <c r="E35" i="3" s="1"/>
  <c r="I29" i="2"/>
  <c r="G40" i="4"/>
  <c r="F83" i="2"/>
  <c r="F94" i="2" s="1"/>
  <c r="F35" i="3" s="1"/>
  <c r="I84" i="2"/>
  <c r="G87" i="4"/>
  <c r="J51" i="2"/>
  <c r="F48" i="2"/>
  <c r="E22" i="2"/>
  <c r="I26" i="3"/>
  <c r="I30" i="3"/>
  <c r="J11" i="2"/>
  <c r="I11" i="2"/>
  <c r="F80" i="2"/>
  <c r="F79" i="2" s="1"/>
  <c r="J79" i="2" s="1"/>
  <c r="I80" i="2"/>
  <c r="I79" i="2" s="1"/>
  <c r="J81" i="2"/>
  <c r="J25" i="2"/>
  <c r="J84" i="2"/>
  <c r="I83" i="2"/>
  <c r="F87" i="2"/>
  <c r="F92" i="2" s="1"/>
  <c r="J88" i="2"/>
  <c r="I87" i="2"/>
  <c r="I92" i="2" s="1"/>
  <c r="H7" i="2"/>
  <c r="H97" i="2" s="1"/>
  <c r="J56" i="2"/>
  <c r="J19" i="2"/>
  <c r="I19" i="2"/>
  <c r="J15" i="2"/>
  <c r="I15" i="2"/>
  <c r="J27" i="2"/>
  <c r="J72" i="2"/>
  <c r="J66" i="2"/>
  <c r="J62" i="2"/>
  <c r="J58" i="2"/>
  <c r="J54" i="2"/>
  <c r="J18" i="2"/>
  <c r="I18" i="2"/>
  <c r="J14" i="2"/>
  <c r="I14" i="2"/>
  <c r="J31" i="2"/>
  <c r="J26" i="2"/>
  <c r="J71" i="2"/>
  <c r="J65" i="2"/>
  <c r="J61" i="2"/>
  <c r="J57" i="2"/>
  <c r="J53" i="2"/>
  <c r="I17" i="2"/>
  <c r="J17" i="2"/>
  <c r="I13" i="2"/>
  <c r="J13" i="2"/>
  <c r="J30" i="2"/>
  <c r="J64" i="2"/>
  <c r="J60" i="2"/>
  <c r="J52" i="2"/>
  <c r="J20" i="2"/>
  <c r="I20" i="2"/>
  <c r="J16" i="2"/>
  <c r="I16" i="2"/>
  <c r="F10" i="2"/>
  <c r="F93" i="2" s="1"/>
  <c r="F34" i="3" s="1"/>
  <c r="J12" i="2"/>
  <c r="I12" i="2"/>
  <c r="J29" i="2"/>
  <c r="J73" i="2"/>
  <c r="J68" i="2"/>
  <c r="J63" i="2"/>
  <c r="J59" i="2"/>
  <c r="J55" i="2"/>
  <c r="J80" i="2"/>
  <c r="D86" i="2"/>
  <c r="D85" i="2" s="1"/>
  <c r="D26" i="3"/>
  <c r="D80" i="2"/>
  <c r="D94" i="2" s="1"/>
  <c r="D48" i="2"/>
  <c r="D10" i="2"/>
  <c r="F102" i="1"/>
  <c r="F98" i="1"/>
  <c r="G94" i="4" s="1"/>
  <c r="F96" i="1"/>
  <c r="G91" i="4" s="1"/>
  <c r="F85" i="1"/>
  <c r="F86" i="1"/>
  <c r="F87" i="1"/>
  <c r="F88" i="1"/>
  <c r="F89" i="1"/>
  <c r="G74" i="4" s="1"/>
  <c r="F91" i="1"/>
  <c r="F84" i="1"/>
  <c r="F82" i="1"/>
  <c r="F81" i="1"/>
  <c r="G66" i="4" s="1"/>
  <c r="F73" i="1"/>
  <c r="F74" i="1"/>
  <c r="F75" i="1"/>
  <c r="F76" i="1"/>
  <c r="F77" i="1"/>
  <c r="F78" i="1"/>
  <c r="F72" i="1"/>
  <c r="F63" i="1"/>
  <c r="I63" i="1" s="1"/>
  <c r="F64" i="1"/>
  <c r="I64" i="1" s="1"/>
  <c r="F65" i="1"/>
  <c r="I65" i="1" s="1"/>
  <c r="F66" i="1"/>
  <c r="I66" i="1" s="1"/>
  <c r="F67" i="1"/>
  <c r="F69" i="1"/>
  <c r="I69" i="1" s="1"/>
  <c r="F62" i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F11" i="1"/>
  <c r="E101" i="1"/>
  <c r="F101" i="1"/>
  <c r="E97" i="1"/>
  <c r="E95" i="1"/>
  <c r="E83" i="1"/>
  <c r="E80" i="1"/>
  <c r="E71" i="1"/>
  <c r="E70" i="1" s="1"/>
  <c r="E61" i="1"/>
  <c r="E60" i="1" s="1"/>
  <c r="E10" i="1"/>
  <c r="D10" i="1"/>
  <c r="D61" i="1"/>
  <c r="D60" i="1" s="1"/>
  <c r="D71" i="1"/>
  <c r="D70" i="1" s="1"/>
  <c r="D80" i="1"/>
  <c r="D83" i="1"/>
  <c r="D95" i="1"/>
  <c r="D97" i="1"/>
  <c r="D101" i="1"/>
  <c r="I67" i="1" l="1"/>
  <c r="G45" i="4"/>
  <c r="I74" i="4"/>
  <c r="J74" i="4"/>
  <c r="G90" i="4"/>
  <c r="J91" i="4"/>
  <c r="I91" i="4"/>
  <c r="I90" i="4" s="1"/>
  <c r="I89" i="4" s="1"/>
  <c r="D108" i="1"/>
  <c r="D94" i="1"/>
  <c r="I55" i="1"/>
  <c r="G14" i="4"/>
  <c r="I62" i="1"/>
  <c r="G44" i="4"/>
  <c r="G73" i="4"/>
  <c r="G93" i="4"/>
  <c r="J94" i="4"/>
  <c r="I94" i="4"/>
  <c r="I93" i="4" s="1"/>
  <c r="I92" i="4" s="1"/>
  <c r="D99" i="1"/>
  <c r="D100" i="1"/>
  <c r="D105" i="1"/>
  <c r="D79" i="1"/>
  <c r="D56" i="1" s="1"/>
  <c r="G65" i="4"/>
  <c r="J66" i="4"/>
  <c r="I66" i="4"/>
  <c r="I65" i="4" s="1"/>
  <c r="I64" i="4" s="1"/>
  <c r="G13" i="4"/>
  <c r="G61" i="4"/>
  <c r="J82" i="1"/>
  <c r="I82" i="1"/>
  <c r="D9" i="1"/>
  <c r="D8" i="1" s="1"/>
  <c r="D7" i="1" s="1"/>
  <c r="E105" i="1"/>
  <c r="E79" i="1"/>
  <c r="E56" i="1" s="1"/>
  <c r="G62" i="4"/>
  <c r="G99" i="4"/>
  <c r="I102" i="1"/>
  <c r="I101" i="1" s="1"/>
  <c r="I100" i="1" s="1"/>
  <c r="I99" i="1" s="1"/>
  <c r="J102" i="1"/>
  <c r="F33" i="3"/>
  <c r="F96" i="2"/>
  <c r="G17" i="4"/>
  <c r="I18" i="4"/>
  <c r="I17" i="4" s="1"/>
  <c r="I16" i="4" s="1"/>
  <c r="J18" i="4"/>
  <c r="G39" i="4"/>
  <c r="J39" i="4" s="1"/>
  <c r="J40" i="4"/>
  <c r="I40" i="4"/>
  <c r="I39" i="4" s="1"/>
  <c r="I50" i="4"/>
  <c r="I48" i="4" s="1"/>
  <c r="G48" i="4"/>
  <c r="J50" i="4"/>
  <c r="E96" i="2"/>
  <c r="E33" i="3"/>
  <c r="F82" i="2"/>
  <c r="J82" i="2" s="1"/>
  <c r="G86" i="4"/>
  <c r="J87" i="4"/>
  <c r="I87" i="4"/>
  <c r="I86" i="4" s="1"/>
  <c r="I85" i="4" s="1"/>
  <c r="I84" i="4" s="1"/>
  <c r="I37" i="4"/>
  <c r="J37" i="4"/>
  <c r="G82" i="4"/>
  <c r="I83" i="4"/>
  <c r="I82" i="4" s="1"/>
  <c r="I81" i="4" s="1"/>
  <c r="I80" i="4" s="1"/>
  <c r="J83" i="4"/>
  <c r="G103" i="4"/>
  <c r="J104" i="4"/>
  <c r="I104" i="4"/>
  <c r="I103" i="4" s="1"/>
  <c r="I102" i="4" s="1"/>
  <c r="J83" i="2"/>
  <c r="I36" i="4"/>
  <c r="I35" i="4" s="1"/>
  <c r="J36" i="4"/>
  <c r="G35" i="4"/>
  <c r="E21" i="2"/>
  <c r="E7" i="2" s="1"/>
  <c r="I49" i="2"/>
  <c r="G51" i="4"/>
  <c r="J51" i="4" s="1"/>
  <c r="J52" i="4"/>
  <c r="I52" i="4"/>
  <c r="I51" i="4" s="1"/>
  <c r="I33" i="3"/>
  <c r="I23" i="2"/>
  <c r="I22" i="2" s="1"/>
  <c r="E100" i="1"/>
  <c r="E99" i="1" s="1"/>
  <c r="F100" i="1"/>
  <c r="J100" i="1" s="1"/>
  <c r="J101" i="1"/>
  <c r="J57" i="1"/>
  <c r="J84" i="1"/>
  <c r="I84" i="1"/>
  <c r="J81" i="1"/>
  <c r="I81" i="1"/>
  <c r="I80" i="1" s="1"/>
  <c r="J87" i="2"/>
  <c r="F86" i="2"/>
  <c r="F85" i="2" s="1"/>
  <c r="J85" i="2" s="1"/>
  <c r="J89" i="1"/>
  <c r="I89" i="1"/>
  <c r="J85" i="1"/>
  <c r="I85" i="1"/>
  <c r="J88" i="1"/>
  <c r="I88" i="1"/>
  <c r="J74" i="1"/>
  <c r="I74" i="1"/>
  <c r="J77" i="1"/>
  <c r="I77" i="1"/>
  <c r="J73" i="1"/>
  <c r="I73" i="1"/>
  <c r="J86" i="1"/>
  <c r="I86" i="1"/>
  <c r="J53" i="1"/>
  <c r="J49" i="1"/>
  <c r="J45" i="1"/>
  <c r="J37" i="1"/>
  <c r="J29" i="1"/>
  <c r="J25" i="1"/>
  <c r="J21" i="1"/>
  <c r="J17" i="1"/>
  <c r="J67" i="1"/>
  <c r="J63" i="1"/>
  <c r="J52" i="1"/>
  <c r="J44" i="1"/>
  <c r="J32" i="1"/>
  <c r="J28" i="1"/>
  <c r="J24" i="1"/>
  <c r="J20" i="1"/>
  <c r="J16" i="1"/>
  <c r="J55" i="1"/>
  <c r="J47" i="1"/>
  <c r="J43" i="1"/>
  <c r="J39" i="1"/>
  <c r="J31" i="1"/>
  <c r="J27" i="1"/>
  <c r="J23" i="1"/>
  <c r="J19" i="1"/>
  <c r="J15" i="1"/>
  <c r="J54" i="1"/>
  <c r="J50" i="1"/>
  <c r="J46" i="1"/>
  <c r="J42" i="1"/>
  <c r="J38" i="1"/>
  <c r="J30" i="1"/>
  <c r="J26" i="1"/>
  <c r="J18" i="1"/>
  <c r="J69" i="1"/>
  <c r="J64" i="1"/>
  <c r="J66" i="1"/>
  <c r="J62" i="1"/>
  <c r="I72" i="1"/>
  <c r="J72" i="1"/>
  <c r="J91" i="1"/>
  <c r="I91" i="1"/>
  <c r="J87" i="1"/>
  <c r="I87" i="1"/>
  <c r="I78" i="1"/>
  <c r="J78" i="1"/>
  <c r="J76" i="1"/>
  <c r="I76" i="1"/>
  <c r="J75" i="1"/>
  <c r="I75" i="1"/>
  <c r="J65" i="1"/>
  <c r="J34" i="1"/>
  <c r="F22" i="2"/>
  <c r="J22" i="2" s="1"/>
  <c r="I82" i="2"/>
  <c r="J10" i="2"/>
  <c r="I48" i="2"/>
  <c r="J41" i="2"/>
  <c r="D35" i="3"/>
  <c r="I86" i="2"/>
  <c r="I85" i="2" s="1"/>
  <c r="J23" i="2"/>
  <c r="F9" i="2"/>
  <c r="F8" i="2" s="1"/>
  <c r="J8" i="2" s="1"/>
  <c r="F95" i="1"/>
  <c r="I96" i="1"/>
  <c r="I95" i="1" s="1"/>
  <c r="I108" i="1" s="1"/>
  <c r="J96" i="1"/>
  <c r="E109" i="1"/>
  <c r="E94" i="1"/>
  <c r="F97" i="1"/>
  <c r="I98" i="1"/>
  <c r="I97" i="1" s="1"/>
  <c r="J98" i="1"/>
  <c r="J13" i="1"/>
  <c r="J12" i="1"/>
  <c r="J14" i="1"/>
  <c r="J36" i="1"/>
  <c r="J35" i="1"/>
  <c r="J33" i="1"/>
  <c r="J22" i="1"/>
  <c r="J48" i="1"/>
  <c r="J51" i="1"/>
  <c r="J41" i="1"/>
  <c r="J40" i="1"/>
  <c r="E9" i="1"/>
  <c r="I11" i="1"/>
  <c r="J11" i="1"/>
  <c r="I10" i="2"/>
  <c r="I93" i="2" s="1"/>
  <c r="J49" i="2"/>
  <c r="F61" i="1"/>
  <c r="D9" i="2"/>
  <c r="D8" i="2" s="1"/>
  <c r="D93" i="2"/>
  <c r="D34" i="3" s="1"/>
  <c r="D79" i="2"/>
  <c r="D109" i="1"/>
  <c r="E107" i="1"/>
  <c r="D107" i="1"/>
  <c r="E108" i="1"/>
  <c r="F71" i="1"/>
  <c r="F80" i="1"/>
  <c r="F83" i="1"/>
  <c r="F79" i="1" s="1"/>
  <c r="F10" i="1"/>
  <c r="G60" i="4" l="1"/>
  <c r="I61" i="4"/>
  <c r="J61" i="4"/>
  <c r="J80" i="1"/>
  <c r="F105" i="1"/>
  <c r="I62" i="4"/>
  <c r="J62" i="4"/>
  <c r="I110" i="4"/>
  <c r="I44" i="4"/>
  <c r="G43" i="4"/>
  <c r="J44" i="4"/>
  <c r="F99" i="1"/>
  <c r="J99" i="1" s="1"/>
  <c r="G89" i="4"/>
  <c r="J90" i="4"/>
  <c r="I45" i="4"/>
  <c r="J45" i="4"/>
  <c r="G98" i="4"/>
  <c r="J99" i="4"/>
  <c r="I99" i="4"/>
  <c r="I98" i="4" s="1"/>
  <c r="I97" i="4" s="1"/>
  <c r="I96" i="4" s="1"/>
  <c r="I95" i="4" s="1"/>
  <c r="G64" i="4"/>
  <c r="J65" i="4"/>
  <c r="I73" i="4"/>
  <c r="I72" i="4" s="1"/>
  <c r="I71" i="4" s="1"/>
  <c r="I63" i="4" s="1"/>
  <c r="G72" i="4"/>
  <c r="J73" i="4"/>
  <c r="I109" i="4"/>
  <c r="I88" i="4"/>
  <c r="G12" i="4"/>
  <c r="J13" i="4"/>
  <c r="I13" i="4"/>
  <c r="I12" i="4" s="1"/>
  <c r="I11" i="4" s="1"/>
  <c r="G92" i="4"/>
  <c r="J92" i="4" s="1"/>
  <c r="J93" i="4"/>
  <c r="I14" i="4"/>
  <c r="J14" i="4"/>
  <c r="G81" i="4"/>
  <c r="J82" i="4"/>
  <c r="I111" i="4"/>
  <c r="I15" i="4"/>
  <c r="I94" i="2"/>
  <c r="I34" i="4"/>
  <c r="G102" i="4"/>
  <c r="J103" i="4"/>
  <c r="G85" i="4"/>
  <c r="J86" i="4"/>
  <c r="G16" i="4"/>
  <c r="J17" i="4"/>
  <c r="E97" i="2"/>
  <c r="G47" i="4"/>
  <c r="J48" i="4"/>
  <c r="G34" i="4"/>
  <c r="J35" i="4"/>
  <c r="I101" i="4"/>
  <c r="I113" i="4"/>
  <c r="I47" i="4"/>
  <c r="I34" i="3"/>
  <c r="J86" i="2"/>
  <c r="I61" i="1"/>
  <c r="I60" i="1" s="1"/>
  <c r="I83" i="1"/>
  <c r="I71" i="1"/>
  <c r="I70" i="1" s="1"/>
  <c r="J79" i="1"/>
  <c r="J83" i="1"/>
  <c r="F70" i="1"/>
  <c r="J70" i="1" s="1"/>
  <c r="J71" i="1"/>
  <c r="J105" i="1"/>
  <c r="F60" i="1"/>
  <c r="J61" i="1"/>
  <c r="J48" i="2"/>
  <c r="F21" i="2"/>
  <c r="J9" i="2"/>
  <c r="F108" i="1"/>
  <c r="J108" i="1" s="1"/>
  <c r="J95" i="1"/>
  <c r="I94" i="1"/>
  <c r="F94" i="1"/>
  <c r="J97" i="1"/>
  <c r="F109" i="1"/>
  <c r="J109" i="1" s="1"/>
  <c r="E8" i="1"/>
  <c r="E7" i="1" s="1"/>
  <c r="I10" i="1"/>
  <c r="F9" i="1"/>
  <c r="J9" i="1" s="1"/>
  <c r="J10" i="1"/>
  <c r="I21" i="2"/>
  <c r="I9" i="2"/>
  <c r="I8" i="2" s="1"/>
  <c r="E110" i="1"/>
  <c r="D110" i="1"/>
  <c r="D111" i="1" s="1"/>
  <c r="F107" i="1"/>
  <c r="G71" i="4" l="1"/>
  <c r="J71" i="4" s="1"/>
  <c r="J72" i="4"/>
  <c r="E111" i="1"/>
  <c r="I41" i="4"/>
  <c r="I10" i="4"/>
  <c r="I9" i="4" s="1"/>
  <c r="I108" i="4"/>
  <c r="G97" i="4"/>
  <c r="J98" i="4"/>
  <c r="G88" i="4"/>
  <c r="J88" i="4" s="1"/>
  <c r="J89" i="4"/>
  <c r="G42" i="4"/>
  <c r="J42" i="4" s="1"/>
  <c r="J43" i="4"/>
  <c r="I60" i="4"/>
  <c r="I59" i="4" s="1"/>
  <c r="I58" i="4" s="1"/>
  <c r="G11" i="4"/>
  <c r="J12" i="4"/>
  <c r="G63" i="4"/>
  <c r="J63" i="4" s="1"/>
  <c r="J64" i="4"/>
  <c r="I43" i="4"/>
  <c r="I42" i="4" s="1"/>
  <c r="I106" i="4" s="1"/>
  <c r="G59" i="4"/>
  <c r="J60" i="4"/>
  <c r="G15" i="4"/>
  <c r="J16" i="4"/>
  <c r="G111" i="4"/>
  <c r="J111" i="4" s="1"/>
  <c r="I100" i="4"/>
  <c r="J47" i="4"/>
  <c r="I112" i="4"/>
  <c r="I115" i="4" s="1"/>
  <c r="I22" i="4"/>
  <c r="G22" i="4"/>
  <c r="J34" i="4"/>
  <c r="G112" i="4"/>
  <c r="J112" i="4" s="1"/>
  <c r="G101" i="4"/>
  <c r="J102" i="4"/>
  <c r="G113" i="4"/>
  <c r="J113" i="4" s="1"/>
  <c r="G84" i="4"/>
  <c r="J84" i="4" s="1"/>
  <c r="J85" i="4"/>
  <c r="G80" i="4"/>
  <c r="J80" i="4" s="1"/>
  <c r="J81" i="4"/>
  <c r="I35" i="3"/>
  <c r="I79" i="1"/>
  <c r="I109" i="1"/>
  <c r="I9" i="1"/>
  <c r="I8" i="1" s="1"/>
  <c r="I7" i="1" s="1"/>
  <c r="I107" i="1"/>
  <c r="I96" i="2"/>
  <c r="I105" i="1"/>
  <c r="J60" i="1"/>
  <c r="F56" i="1"/>
  <c r="J56" i="1" s="1"/>
  <c r="I56" i="1"/>
  <c r="G109" i="4"/>
  <c r="J109" i="4" s="1"/>
  <c r="J94" i="1"/>
  <c r="F8" i="1"/>
  <c r="J8" i="1" s="1"/>
  <c r="F110" i="1"/>
  <c r="J107" i="1"/>
  <c r="F7" i="2"/>
  <c r="J21" i="2"/>
  <c r="G58" i="4" l="1"/>
  <c r="J58" i="4" s="1"/>
  <c r="J59" i="4"/>
  <c r="G41" i="4"/>
  <c r="J41" i="4" s="1"/>
  <c r="G10" i="4"/>
  <c r="J10" i="4" s="1"/>
  <c r="J11" i="4"/>
  <c r="G96" i="4"/>
  <c r="J97" i="4"/>
  <c r="J110" i="1"/>
  <c r="I21" i="4"/>
  <c r="J22" i="4"/>
  <c r="G21" i="4"/>
  <c r="J21" i="4" s="1"/>
  <c r="G100" i="4"/>
  <c r="J100" i="4" s="1"/>
  <c r="J101" i="4"/>
  <c r="I116" i="4"/>
  <c r="I117" i="4" s="1"/>
  <c r="G9" i="4"/>
  <c r="J9" i="4" s="1"/>
  <c r="J15" i="4"/>
  <c r="J7" i="2"/>
  <c r="F97" i="2"/>
  <c r="I110" i="1"/>
  <c r="I111" i="1" s="1"/>
  <c r="G108" i="4"/>
  <c r="J108" i="4" s="1"/>
  <c r="G110" i="4"/>
  <c r="J110" i="4" s="1"/>
  <c r="G106" i="4"/>
  <c r="J106" i="4" s="1"/>
  <c r="I7" i="2"/>
  <c r="I97" i="2" s="1"/>
  <c r="F7" i="1"/>
  <c r="J7" i="1" s="1"/>
  <c r="G95" i="4" l="1"/>
  <c r="J95" i="4" s="1"/>
  <c r="J96" i="4"/>
  <c r="F111" i="1"/>
  <c r="G115" i="4"/>
  <c r="J115" i="4" s="1"/>
  <c r="D95" i="2" l="1"/>
  <c r="D36" i="3" s="1"/>
  <c r="D22" i="2"/>
  <c r="D21" i="2" s="1"/>
  <c r="D7" i="2" s="1"/>
  <c r="G116" i="4" l="1"/>
  <c r="J116" i="4" s="1"/>
  <c r="D96" i="2"/>
  <c r="D97" i="2" l="1"/>
  <c r="G117" i="4"/>
  <c r="J117" i="4" s="1"/>
</calcChain>
</file>

<file path=xl/sharedStrings.xml><?xml version="1.0" encoding="utf-8"?>
<sst xmlns="http://schemas.openxmlformats.org/spreadsheetml/2006/main" count="956" uniqueCount="275">
  <si>
    <t>Izvor fin.</t>
  </si>
  <si>
    <t>Konto</t>
  </si>
  <si>
    <t>Naziv</t>
  </si>
  <si>
    <t>Godišnji plan</t>
  </si>
  <si>
    <t>31</t>
  </si>
  <si>
    <t>OŠ IVANA GUNDULIĆA DUBROVNIK</t>
  </si>
  <si>
    <t>18054</t>
  </si>
  <si>
    <t>DECENTRALIZIRANE FUNKCIJE- MINIMALNI FINANCIJSKI STANDARD</t>
  </si>
  <si>
    <t>18054001</t>
  </si>
  <si>
    <t>MATERIJALNI I FINANCIJSKI RASHODI</t>
  </si>
  <si>
    <t>Potpore za decentralizirane izdatke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</si>
  <si>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</si>
  <si>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</si>
  <si>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</si>
  <si>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</si>
  <si>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</si>
  <si>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</si>
  <si>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32119</t>
  </si>
  <si>
    <t>Ostali rashodi za službena putovanja</t>
  </si>
  <si>
    <t>32131</t>
  </si>
  <si>
    <t>Seminari, savjetovanja i simpoziji</t>
  </si>
  <si>
    <t>32141</t>
  </si>
  <si>
    <t>Naknada za korištenje privatnog automobila u službene svrhe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</si>
  <si>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</si>
  <si>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</si>
  <si>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</si>
  <si>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</si>
  <si>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</si>
  <si>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</si>
  <si>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</si>
  <si>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</si>
  <si>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</si>
  <si>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</si>
  <si>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32231</t>
  </si>
  <si>
    <t>Električna energija</t>
  </si>
  <si>
    <t>32234</t>
  </si>
  <si>
    <t>Motorni benzin i dizel gorivo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</si>
  <si>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</si>
  <si>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</si>
  <si>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</si>
  <si>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</si>
  <si>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32244</t>
  </si>
  <si>
    <t>Ostali materijal i dijelovi za tekuće i investicijsko održavanje</t>
  </si>
  <si>
    <t>32251</t>
  </si>
  <si>
    <t>Sitni inventar</t>
  </si>
  <si>
    <t>32271</t>
  </si>
  <si>
    <t>Službena, radna i zaštitna odjeća i obuća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</si>
  <si>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</si>
  <si>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</si>
  <si>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</si>
  <si>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</si>
  <si>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</si>
  <si>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</si>
  <si>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</si>
  <si>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</si>
  <si>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</si>
  <si>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</si>
  <si>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</si>
  <si>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</si>
  <si>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</si>
  <si>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</si>
  <si>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</si>
  <si>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</si>
  <si>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32343</t>
  </si>
  <si>
    <t>Deratizacija i dezinsekcija</t>
  </si>
  <si>
    <t>32349</t>
  </si>
  <si>
    <t>Ostale komunalne usluge</t>
  </si>
  <si>
    <t>32353</t>
  </si>
  <si>
    <t>Najamnine za opremu</t>
  </si>
  <si>
    <t>32361</t>
  </si>
  <si>
    <t>Obvezni i preventivni zdravstveni pregledi zaposlenika</t>
  </si>
  <si>
    <t>32372</t>
  </si>
  <si>
    <t>Ugovori o djelu</t>
  </si>
  <si>
    <t>32373</t>
  </si>
  <si>
    <t>Usluge odvjetnika i pravnog savjetovanja</t>
  </si>
  <si>
    <t>32379</t>
  </si>
  <si>
    <t>Ostale intelektualne usluge</t>
  </si>
  <si>
    <t>32381</t>
  </si>
  <si>
    <t>Usluge ažuriranja računalnih baza</t>
  </si>
  <si>
    <t>32389</t>
  </si>
  <si>
    <t>Ostale računalne usluge</t>
  </si>
  <si>
    <t>32391</t>
  </si>
  <si>
    <t>Grafičke i tiskarske usluge, usluge kopiranja i uvezivanja i slično</t>
  </si>
  <si>
    <t>32393</t>
  </si>
  <si>
    <t>Uređenje prostora</t>
  </si>
  <si>
    <t>32396</t>
  </si>
  <si>
    <t>Usluge čuvanja imovine i obveza</t>
  </si>
  <si>
    <t>32399</t>
  </si>
  <si>
    <t>Ostale nespomenute usluge</t>
  </si>
  <si>
    <t>Ostali nespomenuti rashodi poslovanja</t>
  </si>
  <si>
    <t>32922</t>
  </si>
  <si>
    <t>Premije osiguranja ostale imovine</t>
  </si>
  <si>
    <t>32931</t>
  </si>
  <si>
    <t>Reprezentacija</t>
  </si>
  <si>
    <t>32941</t>
  </si>
  <si>
    <t>Tuzemne članarine</t>
  </si>
  <si>
    <t>32959</t>
  </si>
  <si>
    <t>Ostale pristojbe i naknade</t>
  </si>
  <si>
    <t>32999</t>
  </si>
  <si>
    <t>34311</t>
  </si>
  <si>
    <t>Usluge banaka</t>
  </si>
  <si>
    <t>18055</t>
  </si>
  <si>
    <t>DECENTRALIZIRANE FUNKCIJE - IZNAD MINIMALNOG FINANCIJSKOG STANDARDA</t>
  </si>
  <si>
    <t>18055006</t>
  </si>
  <si>
    <t>PRODUŽENI BORAVAK</t>
  </si>
  <si>
    <t>11</t>
  </si>
  <si>
    <t>Opći prihodi i primici</t>
  </si>
  <si>
    <t>31111</t>
  </si>
  <si>
    <t>Plaće za zaposlene</t>
  </si>
  <si>
    <t>31212</t>
  </si>
  <si>
    <t>Nagrade</t>
  </si>
  <si>
    <t>31215</t>
  </si>
  <si>
    <t>Naknade za bolest, invalidnost i smrtni slučaj</t>
  </si>
  <si>
    <t>31216</t>
  </si>
  <si>
    <t>Regres za godišnji odmor</t>
  </si>
  <si>
    <t>31321</t>
  </si>
  <si>
    <t>Doprinosi za obvezno zdravstveno osiguranje</t>
  </si>
  <si>
    <t>32121</t>
  </si>
  <si>
    <t>Naknade za prijevoz na posao i s posla</t>
  </si>
  <si>
    <t>18055023</t>
  </si>
  <si>
    <t>STRUČNO RAZVOJNE SLUŽBE</t>
  </si>
  <si>
    <t>18055036</t>
  </si>
  <si>
    <t>ASISTENT U NASTAVI</t>
  </si>
  <si>
    <t>44</t>
  </si>
  <si>
    <t>EU fondovi-pomoći</t>
  </si>
  <si>
    <t>18055040</t>
  </si>
  <si>
    <t>SHEMA ŠKOLSKOG VOĆA</t>
  </si>
  <si>
    <t>42</t>
  </si>
  <si>
    <t>Namjenske tekuće pomoći</t>
  </si>
  <si>
    <t>32224</t>
  </si>
  <si>
    <t>Namirnice</t>
  </si>
  <si>
    <t>18056</t>
  </si>
  <si>
    <t>KAPITALNO ULAGANJE U ŠKOLSTVO - MINIMALNI FINANCIJSKI STANDARD</t>
  </si>
  <si>
    <t>18056002</t>
  </si>
  <si>
    <t>ŠKOLSKA OPREMA</t>
  </si>
  <si>
    <t>42211</t>
  </si>
  <si>
    <t>Računala i računalna oprema</t>
  </si>
  <si>
    <t>Razdjel 8 UPRAVNI ODJEL ZA OBRAZOVANJE, ŠPORT, SOCIJALNU SKRB I CIVILNO DRUŠTVO</t>
  </si>
  <si>
    <t>Glava 31 OSNOVNO ŠKOLSTVO</t>
  </si>
  <si>
    <t>OŠ IVANA GUNDULIĆA</t>
  </si>
  <si>
    <t>18054004</t>
  </si>
  <si>
    <t>REDOVNA DJELATNOST OSNOVNOG OBRAZOVANJA</t>
  </si>
  <si>
    <t>49</t>
  </si>
  <si>
    <t>Pomoći iz državnog proračuna za plaće te ostale rashode za zaposlene</t>
  </si>
  <si>
    <t>31219</t>
  </si>
  <si>
    <t>Ostali nenavedeni rashodi za zaposlene</t>
  </si>
  <si>
    <t>31322</t>
  </si>
  <si>
    <t>Doprinosi za obvezno zdravstveno osiguranje zaštite zdravlja na radu</t>
  </si>
  <si>
    <t>31332</t>
  </si>
  <si>
    <t>Doprinos za obvezno osiguranje u slučaju nazaposlenosti</t>
  </si>
  <si>
    <t>32955</t>
  </si>
  <si>
    <t>Novčana naknada poslodavca zbog nezapošljavanja osoba s invaliditetom</t>
  </si>
  <si>
    <t>18055002</t>
  </si>
  <si>
    <t>OSTALI PROJEKTI U OSNOVNOM ŠKOLSTVU</t>
  </si>
  <si>
    <t>55</t>
  </si>
  <si>
    <t>Donacije i ostali namjenski prihodi proračunskih korisnika</t>
  </si>
  <si>
    <t>37219</t>
  </si>
  <si>
    <t>Ostale naknade iz proračuna u novcu</t>
  </si>
  <si>
    <t>42273</t>
  </si>
  <si>
    <t>Oprema</t>
  </si>
  <si>
    <t>42411</t>
  </si>
  <si>
    <t>Knjige u knjižnici</t>
  </si>
  <si>
    <t>32229</t>
  </si>
  <si>
    <t>Ostali materijal i sirovine</t>
  </si>
  <si>
    <t>32233</t>
  </si>
  <si>
    <t>Plin</t>
  </si>
  <si>
    <t>32363</t>
  </si>
  <si>
    <t>Laboratorijske usluge</t>
  </si>
  <si>
    <t>42212</t>
  </si>
  <si>
    <t>Uredski namještaj</t>
  </si>
  <si>
    <t>42231</t>
  </si>
  <si>
    <t>Oprema za grijanje, ventilaciju i hlađenje</t>
  </si>
  <si>
    <t>18055039</t>
  </si>
  <si>
    <t>NABAVA ŠKOLSKIH UDŽBENIKA</t>
  </si>
  <si>
    <t>18055043</t>
  </si>
  <si>
    <t>PREHRANA ZA UČENIKE U OSNOVNIM ŠKOLAMA</t>
  </si>
  <si>
    <t>18057</t>
  </si>
  <si>
    <t>KAPITALNO ULAGANJE U ŠKOLSTVO - IZNAD MINIMALNOG FINANCIJSKOG STANDARDA</t>
  </si>
  <si>
    <t>18057001</t>
  </si>
  <si>
    <t>25</t>
  </si>
  <si>
    <t>Vlastiti prihodi proračunskih korisnika</t>
  </si>
  <si>
    <t>rebalans +/-</t>
  </si>
  <si>
    <t>Novi plan</t>
  </si>
  <si>
    <t>IZVOR 11</t>
  </si>
  <si>
    <t>IZVOR 31</t>
  </si>
  <si>
    <t>IZVOR 42</t>
  </si>
  <si>
    <t>IZVOR 44</t>
  </si>
  <si>
    <t>IZVOR 25</t>
  </si>
  <si>
    <t>IZVOR 49</t>
  </si>
  <si>
    <t>IZVOR 55</t>
  </si>
  <si>
    <t>Ostali nespomenuti prihodi po posebnim propisima</t>
  </si>
  <si>
    <t>64132</t>
  </si>
  <si>
    <t>Kamate na depozite po viđenju</t>
  </si>
  <si>
    <t>66141</t>
  </si>
  <si>
    <t>Prihodi od prodanih proizvoda</t>
  </si>
  <si>
    <t>Prihodi od pruženih usluga</t>
  </si>
  <si>
    <t>63612</t>
  </si>
  <si>
    <t>Tekuće pomoći proračunskim korisnicima iz proračuna koji im nije nadležan</t>
  </si>
  <si>
    <t>63613</t>
  </si>
  <si>
    <t>Tekuće pomoći proračunskim korisnicima iz proračuna JLP(R)S koji im nije nadležan</t>
  </si>
  <si>
    <t>63622</t>
  </si>
  <si>
    <t>Kapitalne pomoći iz državnog proračuna proračunskim korisnicima proračuna JLP(R)S</t>
  </si>
  <si>
    <t>65264</t>
  </si>
  <si>
    <t>Sufinanciranje cijene usluge, participacije i slično</t>
  </si>
  <si>
    <t>Tekuće donacije od trgovačkih društava</t>
  </si>
  <si>
    <t>72119</t>
  </si>
  <si>
    <t>Ostali stambeni objekti</t>
  </si>
  <si>
    <t>Višak</t>
  </si>
  <si>
    <t>Višak prihoda poslovanja</t>
  </si>
  <si>
    <t xml:space="preserve">UKUPNO VAPROR. PRIHODI: </t>
  </si>
  <si>
    <t>Ostvarenje</t>
  </si>
  <si>
    <t>Novi plan-ostvarenje</t>
  </si>
  <si>
    <t>%</t>
  </si>
  <si>
    <t>DECENTRALIZIRANE FUNKCIJE -MIN. FIN. STANDARD</t>
  </si>
  <si>
    <t>A805401</t>
  </si>
  <si>
    <t>Rashodi poslovanja</t>
  </si>
  <si>
    <t>Materijalni rashodi</t>
  </si>
  <si>
    <t>Financijski rashodi</t>
  </si>
  <si>
    <t>T805404</t>
  </si>
  <si>
    <t>Rashodi za zaposlene</t>
  </si>
  <si>
    <t>DECENTRALIZIRANE FUNKCIJE -IZNAD MIN. FIN. STANDARDA</t>
  </si>
  <si>
    <t>A805502</t>
  </si>
  <si>
    <t>Naknade građanima i kućanstvima na temelju osig. i dr. naknade</t>
  </si>
  <si>
    <t>Višak/manjak prihoda proračunskih korisnika</t>
  </si>
  <si>
    <t>Rashodi za nabavu nefinancijske imovine</t>
  </si>
  <si>
    <t>Rashodi za nabavu proizvedene dugotrajne imovine</t>
  </si>
  <si>
    <t>A805506</t>
  </si>
  <si>
    <t>A805523</t>
  </si>
  <si>
    <t>A805536</t>
  </si>
  <si>
    <t>ASISTENTI U NASTAVI</t>
  </si>
  <si>
    <t>EU fondovi - pomoći</t>
  </si>
  <si>
    <t>A805539</t>
  </si>
  <si>
    <t>A805540</t>
  </si>
  <si>
    <t>KAPITALNO ULAGANJE U ŠKOLSTVO - MIN. FIN. STANDARD</t>
  </si>
  <si>
    <t>K805602</t>
  </si>
  <si>
    <t>KAPITALNO ULAGANJE U ŠKOLSTVO - IZNAD MIN. FIN. STANDARDA</t>
  </si>
  <si>
    <t>K805701</t>
  </si>
  <si>
    <t>IZVOR 29</t>
  </si>
  <si>
    <t>PLAN 2023</t>
  </si>
  <si>
    <t>REBALANS</t>
  </si>
  <si>
    <t>NOVI PLAN</t>
  </si>
  <si>
    <t>OSTVARENJE</t>
  </si>
  <si>
    <t>Naknada za prijevoz na službenom putu u zemlji</t>
  </si>
  <si>
    <t>Grafičke i tiskarske usluge, usluge kopiranja, uvezivanja i slično</t>
  </si>
  <si>
    <t>UČENIČKA NATJECANJA OSNOVNIH ŠKOLA</t>
  </si>
  <si>
    <t xml:space="preserve">Namirnice </t>
  </si>
  <si>
    <t>32411</t>
  </si>
  <si>
    <t>Naknade troškova službenog puta</t>
  </si>
  <si>
    <t>Ostale tekuće donacije u naravi</t>
  </si>
  <si>
    <t>Doprinosi za obvezno ZO - ugovor o djelu</t>
  </si>
  <si>
    <t xml:space="preserve">Doprinosi za obvezno ZO </t>
  </si>
  <si>
    <t>Ostale tekuće donacije</t>
  </si>
  <si>
    <t>A805543</t>
  </si>
  <si>
    <t>A805509</t>
  </si>
  <si>
    <t>Višak/manjak prihoda</t>
  </si>
  <si>
    <t>Sufinanciranje cijene prijevoza</t>
  </si>
  <si>
    <t>IZVOR 22</t>
  </si>
  <si>
    <t>VIŠAK</t>
  </si>
  <si>
    <t>CIRIS</t>
  </si>
  <si>
    <t>Novi plan/ostvarenje</t>
  </si>
  <si>
    <t>OSNOVNA ŠKOLA IVANA GUNDULIĆA</t>
  </si>
  <si>
    <t>DUBROVNIK</t>
  </si>
  <si>
    <t>Srpanj 2023. godine</t>
  </si>
  <si>
    <t>VANPRORAČUNSKI PRIHODI</t>
  </si>
  <si>
    <t>VANPRORAČUNSKI RASHODI</t>
  </si>
  <si>
    <t>PRIJEDLOG REBALANSA FINANCIJSKOG PLANA</t>
  </si>
  <si>
    <t>Pečat i potpis:</t>
  </si>
  <si>
    <t>Prijedlog Rebalansa FP 2023.</t>
  </si>
  <si>
    <t>Row Labels</t>
  </si>
  <si>
    <t>Grand Total</t>
  </si>
  <si>
    <t>Sum of PLAN</t>
  </si>
  <si>
    <t>Sum of Sum of PLAN</t>
  </si>
  <si>
    <t>PRORAČUNSKI RASHODI</t>
  </si>
  <si>
    <t>Sum of Godišnji plan</t>
  </si>
  <si>
    <t>Sum of Ostvarenje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</si>
</sst>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#,##0.00#####"/>
    <numFmt numFmtId="165" formatCode="#,##0.00000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</cellStyleXfs>
  <cellXfs count="160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4" fontId="3" fillId="2" borderId="1" xfId="0" applyNumberFormat="1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164" fontId="0" fillId="0" borderId="0" xfId="0" applyNumberFormat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/>
    <xf numFmtId="164" fontId="0" fillId="0" borderId="4" xfId="0" applyNumberFormat="1" applyFill="1" applyBorder="1" applyAlignment="1">
      <alignment horizontal="right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0" fillId="0" borderId="5" xfId="0" applyFill="1" applyBorder="1"/>
    <xf numFmtId="164" fontId="0" fillId="0" borderId="5" xfId="0" applyNumberFormat="1" applyFill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5" fillId="0" borderId="0" xfId="0" applyFont="1"/>
    <xf numFmtId="4" fontId="3" fillId="2" borderId="1" xfId="0" applyNumberFormat="1" applyFont="1" applyFill="1" applyBorder="1" applyAlignment="1">
      <alignment horizontal="center" wrapText="1"/>
    </xf>
    <xf numFmtId="9" fontId="4" fillId="0" borderId="0" xfId="1" applyFont="1" applyFill="1" applyAlignment="1">
      <alignment horizontal="right"/>
    </xf>
    <xf numFmtId="9" fontId="0" fillId="0" borderId="0" xfId="1" applyFont="1" applyFill="1" applyAlignment="1">
      <alignment horizontal="right"/>
    </xf>
    <xf numFmtId="9" fontId="3" fillId="0" borderId="3" xfId="1" applyFont="1" applyFill="1" applyBorder="1" applyAlignment="1">
      <alignment horizontal="right"/>
    </xf>
    <xf numFmtId="9" fontId="0" fillId="0" borderId="4" xfId="1" applyFont="1" applyFill="1" applyBorder="1" applyAlignment="1">
      <alignment horizontal="right"/>
    </xf>
    <xf numFmtId="9" fontId="4" fillId="0" borderId="4" xfId="1" applyFont="1" applyFill="1" applyBorder="1" applyAlignment="1">
      <alignment horizontal="right"/>
    </xf>
    <xf numFmtId="9" fontId="0" fillId="0" borderId="5" xfId="1" applyFont="1" applyFill="1" applyBorder="1" applyAlignment="1">
      <alignment horizontal="right"/>
    </xf>
    <xf numFmtId="9" fontId="0" fillId="0" borderId="0" xfId="1" applyFont="1"/>
    <xf numFmtId="0" fontId="2" fillId="0" borderId="0" xfId="2"/>
    <xf numFmtId="0" fontId="9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2" applyNumberFormat="1" applyFont="1" applyFill="1" applyBorder="1" applyAlignment="1" applyProtection="1">
      <alignment vertical="center" wrapText="1"/>
    </xf>
    <xf numFmtId="4" fontId="12" fillId="3" borderId="8" xfId="2" applyNumberFormat="1" applyFont="1" applyFill="1" applyBorder="1" applyAlignment="1" applyProtection="1">
      <alignment horizontal="center" vertical="center" wrapText="1"/>
    </xf>
    <xf numFmtId="0" fontId="12" fillId="4" borderId="8" xfId="2" applyNumberFormat="1" applyFont="1" applyFill="1" applyBorder="1" applyAlignment="1" applyProtection="1">
      <alignment horizontal="left" vertical="center"/>
    </xf>
    <xf numFmtId="4" fontId="12" fillId="4" borderId="8" xfId="2" applyNumberFormat="1" applyFont="1" applyFill="1" applyBorder="1" applyAlignment="1">
      <alignment horizontal="right"/>
    </xf>
    <xf numFmtId="0" fontId="7" fillId="0" borderId="0" xfId="2" applyFont="1"/>
    <xf numFmtId="0" fontId="12" fillId="5" borderId="8" xfId="2" applyNumberFormat="1" applyFont="1" applyFill="1" applyBorder="1" applyAlignment="1" applyProtection="1">
      <alignment horizontal="left" vertical="center" wrapText="1"/>
    </xf>
    <xf numFmtId="4" fontId="12" fillId="5" borderId="8" xfId="2" applyNumberFormat="1" applyFont="1" applyFill="1" applyBorder="1" applyAlignment="1">
      <alignment horizontal="right"/>
    </xf>
    <xf numFmtId="0" fontId="13" fillId="6" borderId="8" xfId="2" applyNumberFormat="1" applyFont="1" applyFill="1" applyBorder="1" applyAlignment="1" applyProtection="1">
      <alignment horizontal="left" vertical="center" wrapText="1"/>
    </xf>
    <xf numFmtId="4" fontId="10" fillId="6" borderId="8" xfId="2" applyNumberFormat="1" applyFont="1" applyFill="1" applyBorder="1" applyAlignment="1">
      <alignment horizontal="right"/>
    </xf>
    <xf numFmtId="0" fontId="10" fillId="4" borderId="8" xfId="2" applyNumberFormat="1" applyFont="1" applyFill="1" applyBorder="1" applyAlignment="1" applyProtection="1">
      <alignment horizontal="left" vertical="center" wrapText="1"/>
    </xf>
    <xf numFmtId="4" fontId="10" fillId="4" borderId="8" xfId="2" applyNumberFormat="1" applyFont="1" applyFill="1" applyBorder="1" applyAlignment="1">
      <alignment horizontal="right"/>
    </xf>
    <xf numFmtId="4" fontId="10" fillId="4" borderId="6" xfId="2" applyNumberFormat="1" applyFont="1" applyFill="1" applyBorder="1" applyAlignment="1">
      <alignment horizontal="right"/>
    </xf>
    <xf numFmtId="4" fontId="2" fillId="0" borderId="0" xfId="2" applyNumberFormat="1"/>
    <xf numFmtId="4" fontId="2" fillId="0" borderId="0" xfId="2" applyNumberFormat="1" applyAlignment="1">
      <alignment horizontal="right"/>
    </xf>
    <xf numFmtId="4" fontId="7" fillId="0" borderId="0" xfId="2" applyNumberFormat="1" applyFont="1"/>
    <xf numFmtId="4" fontId="11" fillId="0" borderId="7" xfId="2" applyNumberFormat="1" applyFont="1" applyFill="1" applyBorder="1" applyAlignment="1" applyProtection="1">
      <alignment horizontal="center" vertical="center" wrapText="1"/>
    </xf>
    <xf numFmtId="0" fontId="12" fillId="3" borderId="6" xfId="2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/>
    <xf numFmtId="0" fontId="4" fillId="7" borderId="0" xfId="0" applyFont="1" applyFill="1"/>
    <xf numFmtId="164" fontId="4" fillId="7" borderId="0" xfId="0" applyNumberFormat="1" applyFont="1" applyFill="1" applyAlignment="1">
      <alignment horizontal="right"/>
    </xf>
    <xf numFmtId="9" fontId="4" fillId="7" borderId="0" xfId="1" applyFont="1" applyFill="1" applyAlignment="1">
      <alignment horizontal="right"/>
    </xf>
    <xf numFmtId="165" fontId="4" fillId="0" borderId="0" xfId="0" applyNumberFormat="1" applyFont="1"/>
    <xf numFmtId="164" fontId="4" fillId="0" borderId="0" xfId="0" applyNumberFormat="1" applyFont="1"/>
    <xf numFmtId="165" fontId="0" fillId="0" borderId="0" xfId="0" applyNumberFormat="1"/>
    <xf numFmtId="9" fontId="10" fillId="4" borderId="6" xfId="1" applyFont="1" applyFill="1" applyBorder="1" applyAlignment="1">
      <alignment horizontal="right"/>
    </xf>
    <xf numFmtId="9" fontId="12" fillId="4" borderId="8" xfId="1" applyFont="1" applyFill="1" applyBorder="1" applyAlignment="1">
      <alignment horizontal="right"/>
    </xf>
    <xf numFmtId="9" fontId="12" fillId="5" borderId="8" xfId="1" applyFont="1" applyFill="1" applyBorder="1" applyAlignment="1">
      <alignment horizontal="right"/>
    </xf>
    <xf numFmtId="9" fontId="10" fillId="6" borderId="8" xfId="1" applyFont="1" applyFill="1" applyBorder="1" applyAlignment="1">
      <alignment horizontal="right"/>
    </xf>
    <xf numFmtId="9" fontId="10" fillId="4" borderId="8" xfId="1" applyFont="1" applyFill="1" applyBorder="1" applyAlignment="1">
      <alignment horizontal="right"/>
    </xf>
    <xf numFmtId="0" fontId="10" fillId="4" borderId="8" xfId="2" applyNumberFormat="1" applyFont="1" applyFill="1" applyBorder="1" applyAlignment="1" applyProtection="1">
      <alignment horizontal="left" vertical="center" wrapText="1"/>
    </xf>
    <xf numFmtId="0" fontId="13" fillId="6" borderId="8" xfId="2" applyNumberFormat="1" applyFont="1" applyFill="1" applyBorder="1" applyAlignment="1" applyProtection="1">
      <alignment horizontal="left" vertical="center" wrapText="1"/>
    </xf>
    <xf numFmtId="0" fontId="12" fillId="5" borderId="8" xfId="2" applyNumberFormat="1" applyFont="1" applyFill="1" applyBorder="1" applyAlignment="1" applyProtection="1">
      <alignment horizontal="left" vertical="center" wrapText="1"/>
    </xf>
    <xf numFmtId="9" fontId="2" fillId="0" borderId="0" xfId="1" applyFont="1"/>
    <xf numFmtId="9" fontId="7" fillId="0" borderId="0" xfId="1" applyFont="1"/>
    <xf numFmtId="0" fontId="8" fillId="0" borderId="0" xfId="2" applyNumberFormat="1" applyFont="1" applyFill="1" applyBorder="1" applyAlignment="1" applyProtection="1">
      <alignment horizontal="center" vertical="center" wrapText="1"/>
    </xf>
    <xf numFmtId="0" fontId="13" fillId="6" borderId="8" xfId="2" applyNumberFormat="1" applyFont="1" applyFill="1" applyBorder="1" applyAlignment="1" applyProtection="1">
      <alignment horizontal="left" vertical="center" wrapText="1"/>
    </xf>
    <xf numFmtId="0" fontId="10" fillId="4" borderId="8" xfId="2" applyNumberFormat="1" applyFont="1" applyFill="1" applyBorder="1" applyAlignment="1" applyProtection="1">
      <alignment horizontal="left" vertical="center" wrapText="1"/>
    </xf>
    <xf numFmtId="9" fontId="11" fillId="0" borderId="7" xfId="1" applyFont="1" applyFill="1" applyBorder="1" applyAlignment="1" applyProtection="1">
      <alignment horizontal="center" vertical="center" wrapText="1"/>
    </xf>
    <xf numFmtId="4" fontId="1" fillId="0" borderId="0" xfId="2" applyNumberFormat="1" applyFont="1" applyAlignment="1">
      <alignment horizontal="right"/>
    </xf>
    <xf numFmtId="0" fontId="1" fillId="0" borderId="0" xfId="3" applyAlignment="1">
      <alignment horizontal="center" vertical="center"/>
    </xf>
    <xf numFmtId="0" fontId="1" fillId="0" borderId="0" xfId="3"/>
    <xf numFmtId="0" fontId="17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11" xfId="0" applyFont="1" applyFill="1" applyBorder="1"/>
    <xf numFmtId="0" fontId="4" fillId="0" borderId="12" xfId="0" applyFont="1" applyFill="1" applyBorder="1"/>
    <xf numFmtId="164" fontId="4" fillId="0" borderId="12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0" fontId="4" fillId="0" borderId="14" xfId="0" applyFont="1" applyFill="1" applyBorder="1"/>
    <xf numFmtId="0" fontId="4" fillId="0" borderId="15" xfId="0" applyFont="1" applyFill="1" applyBorder="1"/>
    <xf numFmtId="164" fontId="4" fillId="0" borderId="15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0" fontId="4" fillId="7" borderId="14" xfId="0" applyFont="1" applyFill="1" applyBorder="1"/>
    <xf numFmtId="0" fontId="4" fillId="7" borderId="15" xfId="0" applyFont="1" applyFill="1" applyBorder="1"/>
    <xf numFmtId="164" fontId="4" fillId="7" borderId="15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0" fontId="0" fillId="0" borderId="14" xfId="0" applyFill="1" applyBorder="1"/>
    <xf numFmtId="0" fontId="0" fillId="0" borderId="15" xfId="0" applyFill="1" applyBorder="1"/>
    <xf numFmtId="164" fontId="0" fillId="0" borderId="15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7" borderId="15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0" fillId="0" borderId="15" xfId="0" applyNumberFormat="1" applyFill="1" applyBorder="1"/>
    <xf numFmtId="2" fontId="4" fillId="0" borderId="15" xfId="0" applyNumberFormat="1" applyFont="1" applyFill="1" applyBorder="1"/>
    <xf numFmtId="0" fontId="0" fillId="0" borderId="17" xfId="0" applyFill="1" applyBorder="1"/>
    <xf numFmtId="2" fontId="0" fillId="0" borderId="18" xfId="0" applyNumberFormat="1" applyFill="1" applyBorder="1"/>
    <xf numFmtId="0" fontId="0" fillId="0" borderId="18" xfId="0" applyFill="1" applyBorder="1"/>
    <xf numFmtId="164" fontId="0" fillId="0" borderId="18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8" fillId="0" borderId="0" xfId="2" applyNumberFormat="1" applyFont="1" applyFill="1" applyBorder="1" applyAlignment="1" applyProtection="1">
      <alignment vertical="center" wrapText="1"/>
    </xf>
    <xf numFmtId="0" fontId="1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8" borderId="20" xfId="0" applyFont="1" applyFill="1" applyBorder="1"/>
    <xf numFmtId="0" fontId="18" fillId="8" borderId="21" xfId="0" applyFont="1" applyFill="1" applyBorder="1" applyAlignment="1">
      <alignment horizontal="left"/>
    </xf>
    <xf numFmtId="4" fontId="18" fillId="8" borderId="21" xfId="0" applyNumberFormat="1" applyFont="1" applyFill="1" applyBorder="1"/>
    <xf numFmtId="3" fontId="0" fillId="0" borderId="0" xfId="0" applyNumberFormat="1"/>
    <xf numFmtId="0" fontId="18" fillId="0" borderId="20" xfId="0" applyFont="1" applyBorder="1" applyAlignment="1">
      <alignment horizontal="left"/>
    </xf>
    <xf numFmtId="4" fontId="18" fillId="0" borderId="20" xfId="0" applyNumberFormat="1" applyFont="1" applyBorder="1"/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horizontal="center" vertical="center"/>
    </xf>
    <xf numFmtId="0" fontId="12" fillId="3" borderId="9" xfId="2" applyNumberFormat="1" applyFont="1" applyFill="1" applyBorder="1" applyAlignment="1" applyProtection="1">
      <alignment horizontal="center" vertical="center" wrapText="1"/>
    </xf>
    <xf numFmtId="0" fontId="12" fillId="3" borderId="10" xfId="2" applyNumberFormat="1" applyFont="1" applyFill="1" applyBorder="1" applyAlignment="1" applyProtection="1">
      <alignment horizontal="center" vertical="center" wrapText="1"/>
    </xf>
    <xf numFmtId="0" fontId="12" fillId="3" borderId="8" xfId="2" applyNumberFormat="1" applyFont="1" applyFill="1" applyBorder="1" applyAlignment="1" applyProtection="1">
      <alignment horizontal="center" vertical="center" wrapText="1"/>
    </xf>
    <xf numFmtId="0" fontId="10" fillId="4" borderId="9" xfId="2" applyNumberFormat="1" applyFont="1" applyFill="1" applyBorder="1" applyAlignment="1" applyProtection="1">
      <alignment horizontal="left" vertical="center" wrapText="1" indent="1"/>
    </xf>
    <xf numFmtId="0" fontId="10" fillId="4" borderId="10" xfId="2" applyNumberFormat="1" applyFont="1" applyFill="1" applyBorder="1" applyAlignment="1" applyProtection="1">
      <alignment horizontal="left" vertical="center" wrapText="1" indent="1"/>
    </xf>
    <xf numFmtId="0" fontId="10" fillId="4" borderId="8" xfId="2" applyNumberFormat="1" applyFont="1" applyFill="1" applyBorder="1" applyAlignment="1" applyProtection="1">
      <alignment horizontal="left" vertical="center" wrapText="1" indent="1"/>
    </xf>
    <xf numFmtId="0" fontId="12" fillId="4" borderId="9" xfId="2" applyNumberFormat="1" applyFont="1" applyFill="1" applyBorder="1" applyAlignment="1" applyProtection="1">
      <alignment horizontal="left" vertical="center" wrapText="1"/>
    </xf>
    <xf numFmtId="0" fontId="12" fillId="4" borderId="10" xfId="2" applyNumberFormat="1" applyFont="1" applyFill="1" applyBorder="1" applyAlignment="1" applyProtection="1">
      <alignment horizontal="left" vertical="center" wrapText="1"/>
    </xf>
    <xf numFmtId="0" fontId="12" fillId="4" borderId="8" xfId="2" applyNumberFormat="1" applyFont="1" applyFill="1" applyBorder="1" applyAlignment="1" applyProtection="1">
      <alignment horizontal="left" vertical="center" wrapText="1"/>
    </xf>
    <xf numFmtId="0" fontId="12" fillId="5" borderId="9" xfId="2" applyNumberFormat="1" applyFont="1" applyFill="1" applyBorder="1" applyAlignment="1" applyProtection="1">
      <alignment horizontal="left" vertical="center" wrapText="1"/>
    </xf>
    <xf numFmtId="0" fontId="12" fillId="5" borderId="10" xfId="2" applyNumberFormat="1" applyFont="1" applyFill="1" applyBorder="1" applyAlignment="1" applyProtection="1">
      <alignment horizontal="left" vertical="center" wrapText="1"/>
    </xf>
    <xf numFmtId="0" fontId="12" fillId="5" borderId="8" xfId="2" applyNumberFormat="1" applyFont="1" applyFill="1" applyBorder="1" applyAlignment="1" applyProtection="1">
      <alignment horizontal="left" vertical="center" wrapText="1"/>
    </xf>
    <xf numFmtId="0" fontId="13" fillId="6" borderId="9" xfId="2" applyNumberFormat="1" applyFont="1" applyFill="1" applyBorder="1" applyAlignment="1" applyProtection="1">
      <alignment horizontal="left" vertical="center" wrapText="1"/>
    </xf>
    <xf numFmtId="0" fontId="13" fillId="6" borderId="10" xfId="2" applyNumberFormat="1" applyFont="1" applyFill="1" applyBorder="1" applyAlignment="1" applyProtection="1">
      <alignment horizontal="left" vertical="center" wrapText="1"/>
    </xf>
    <xf numFmtId="0" fontId="13" fillId="6" borderId="8" xfId="2" applyNumberFormat="1" applyFont="1" applyFill="1" applyBorder="1" applyAlignment="1" applyProtection="1">
      <alignment horizontal="left" vertical="center" wrapText="1"/>
    </xf>
    <xf numFmtId="0" fontId="10" fillId="4" borderId="9" xfId="2" applyNumberFormat="1" applyFont="1" applyFill="1" applyBorder="1" applyAlignment="1" applyProtection="1">
      <alignment horizontal="left" vertical="center" wrapText="1"/>
    </xf>
    <xf numFmtId="0" fontId="10" fillId="4" borderId="10" xfId="2" applyNumberFormat="1" applyFont="1" applyFill="1" applyBorder="1" applyAlignment="1" applyProtection="1">
      <alignment horizontal="left" vertical="center" wrapText="1"/>
    </xf>
    <xf numFmtId="0" fontId="10" fillId="4" borderId="8" xfId="2" applyNumberFormat="1" applyFont="1" applyFill="1" applyBorder="1" applyAlignment="1" applyProtection="1">
      <alignment horizontal="left" vertical="center" wrapText="1"/>
    </xf>
    <xf numFmtId="0" fontId="9" fillId="0" borderId="0" xfId="2" applyNumberFormat="1" applyFont="1" applyFill="1" applyBorder="1" applyAlignment="1" applyProtection="1">
      <alignment horizontal="center" vertical="center"/>
    </xf>
    <xf numFmtId="49" fontId="0" fillId="0" borderId="15" xfId="0" applyNumberFormat="1" applyFill="1" applyBorder="1"/>
    <xf numFmtId="49" fontId="0" fillId="0" borderId="15" xfId="0" applyNumberFormat="1" applyFill="1" applyBorder="1" applyAlignment="1">
      <alignment horizontal="left"/>
    </xf>
    <xf numFmtId="49" fontId="0" fillId="0" borderId="0" xfId="0" applyNumberFormat="1" applyAlignment="1">
      <alignment horizontal="left" indent="1"/>
    </xf>
    <xf numFmtId="0" fontId="18" fillId="0" borderId="20" xfId="0" applyNumberFormat="1" applyFont="1" applyBorder="1"/>
    <xf numFmtId="49" fontId="0" fillId="0" borderId="14" xfId="0" applyNumberFormat="1" applyFill="1" applyBorder="1"/>
    <xf numFmtId="49" fontId="0" fillId="0" borderId="14" xfId="0" applyNumberFormat="1" applyFill="1" applyBorder="1" applyAlignment="1">
      <alignment horizontal="left"/>
    </xf>
    <xf numFmtId="49" fontId="0" fillId="0" borderId="22" xfId="0" applyNumberFormat="1" applyFill="1" applyBorder="1"/>
    <xf numFmtId="49" fontId="0" fillId="0" borderId="23" xfId="0" applyNumberFormat="1" applyFill="1" applyBorder="1"/>
    <xf numFmtId="0" fontId="0" fillId="0" borderId="23" xfId="0" applyFill="1" applyBorder="1"/>
    <xf numFmtId="164" fontId="0" fillId="0" borderId="23" xfId="0" applyNumberFormat="1" applyFill="1" applyBorder="1" applyAlignment="1">
      <alignment horizontal="right"/>
    </xf>
  </cellXfs>
  <cellStyles count="4">
    <cellStyle name="Normal" xfId="0" builtinId="0"/>
    <cellStyle name="Normal 2" xfId="2" xr:uid="{4E223483-E233-4B2E-BE0F-36BEF3B92AAB}"/>
    <cellStyle name="Normal 2 2" xfId="3" xr:uid="{BF05ADB0-F8FC-414A-B491-40870F0FC02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ijana" refreshedDate="45117.516934722225" createdVersion="6" refreshedVersion="6" minRefreshableVersion="3" recordCount="63" xr:uid="{F1AF99FF-F1EF-4ECA-99B1-0D86DC99C309}">
  <cacheSource type="worksheet">
    <worksheetSource ref="B1:C64" sheet="PLAN ZA IZVRŠENJE"/>
  </cacheSource>
  <cacheFields count="2">
    <cacheField name="Row Labels" numFmtId="0">
      <sharedItems containsSemiMixedTypes="0" containsString="0" containsNumber="1" containsInteger="1" minValue="3111" maxValue="4241" count="33">
        <n v="3111"/>
        <n v="3121"/>
        <n v="3132"/>
        <n v="3133"/>
        <n v="3211"/>
        <n v="3212"/>
        <n v="3213"/>
        <n v="3214"/>
        <n v="3221"/>
        <n v="3222"/>
        <n v="3223"/>
        <n v="3224"/>
        <n v="3225"/>
        <n v="3227"/>
        <n v="3231"/>
        <n v="3232"/>
        <n v="3234"/>
        <n v="3235"/>
        <n v="3236"/>
        <n v="3237"/>
        <n v="3238"/>
        <n v="3239"/>
        <n v="3292"/>
        <n v="3293"/>
        <n v="3294"/>
        <n v="3295"/>
        <n v="3299"/>
        <n v="3431"/>
        <n v="3721"/>
        <n v="4221"/>
        <n v="4223"/>
        <n v="4227"/>
        <n v="4241"/>
      </sharedItems>
    </cacheField>
    <cacheField name="Sum of PLAN" numFmtId="4">
      <sharedItems containsSemiMixedTypes="0" containsString="0" containsNumber="1" containsInteger="1" minValue="53" maxValue="19526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x v="0"/>
    <n v="1952639"/>
  </r>
  <r>
    <x v="1"/>
    <n v="38558"/>
  </r>
  <r>
    <x v="1"/>
    <n v="9005"/>
  </r>
  <r>
    <x v="1"/>
    <n v="23374"/>
  </r>
  <r>
    <x v="1"/>
    <n v="976"/>
  </r>
  <r>
    <x v="2"/>
    <n v="317259"/>
  </r>
  <r>
    <x v="2"/>
    <n v="557"/>
  </r>
  <r>
    <x v="3"/>
    <n v="697"/>
  </r>
  <r>
    <x v="4"/>
    <n v="6298"/>
  </r>
  <r>
    <x v="4"/>
    <n v="664"/>
  </r>
  <r>
    <x v="4"/>
    <n v="1725"/>
  </r>
  <r>
    <x v="5"/>
    <n v="43067"/>
  </r>
  <r>
    <x v="6"/>
    <n v="1327"/>
  </r>
  <r>
    <x v="7"/>
    <n v="664"/>
  </r>
  <r>
    <x v="8"/>
    <n v="5441"/>
  </r>
  <r>
    <x v="8"/>
    <n v="1725"/>
  </r>
  <r>
    <x v="8"/>
    <n v="9955"/>
  </r>
  <r>
    <x v="8"/>
    <n v="133"/>
  </r>
  <r>
    <x v="8"/>
    <n v="4115"/>
  </r>
  <r>
    <x v="9"/>
    <n v="139701"/>
  </r>
  <r>
    <x v="9"/>
    <n v="1991"/>
  </r>
  <r>
    <x v="10"/>
    <n v="28535"/>
  </r>
  <r>
    <x v="10"/>
    <n v="398"/>
  </r>
  <r>
    <x v="10"/>
    <n v="53"/>
  </r>
  <r>
    <x v="11"/>
    <n v="2654"/>
  </r>
  <r>
    <x v="11"/>
    <n v="2655"/>
  </r>
  <r>
    <x v="11"/>
    <n v="1327"/>
  </r>
  <r>
    <x v="12"/>
    <n v="7034"/>
  </r>
  <r>
    <x v="13"/>
    <n v="1328"/>
  </r>
  <r>
    <x v="14"/>
    <n v="3451"/>
  </r>
  <r>
    <x v="14"/>
    <n v="4645"/>
  </r>
  <r>
    <x v="14"/>
    <n v="796"/>
  </r>
  <r>
    <x v="14"/>
    <n v="398"/>
  </r>
  <r>
    <x v="15"/>
    <n v="9290"/>
  </r>
  <r>
    <x v="15"/>
    <n v="18793"/>
  </r>
  <r>
    <x v="16"/>
    <n v="7698"/>
  </r>
  <r>
    <x v="16"/>
    <n v="6636"/>
  </r>
  <r>
    <x v="16"/>
    <n v="1327"/>
  </r>
  <r>
    <x v="16"/>
    <n v="4911"/>
  </r>
  <r>
    <x v="17"/>
    <n v="2389"/>
  </r>
  <r>
    <x v="18"/>
    <n v="265"/>
  </r>
  <r>
    <x v="18"/>
    <n v="796"/>
  </r>
  <r>
    <x v="19"/>
    <n v="1327"/>
  </r>
  <r>
    <x v="19"/>
    <n v="2654"/>
  </r>
  <r>
    <x v="20"/>
    <n v="2920"/>
  </r>
  <r>
    <x v="20"/>
    <n v="398"/>
  </r>
  <r>
    <x v="21"/>
    <n v="1327"/>
  </r>
  <r>
    <x v="21"/>
    <n v="2389"/>
  </r>
  <r>
    <x v="21"/>
    <n v="18581"/>
  </r>
  <r>
    <x v="21"/>
    <n v="1991"/>
  </r>
  <r>
    <x v="22"/>
    <n v="2389"/>
  </r>
  <r>
    <x v="23"/>
    <n v="398"/>
  </r>
  <r>
    <x v="24"/>
    <n v="133"/>
  </r>
  <r>
    <x v="25"/>
    <n v="4961"/>
  </r>
  <r>
    <x v="25"/>
    <n v="133"/>
  </r>
  <r>
    <x v="26"/>
    <n v="1991"/>
  </r>
  <r>
    <x v="27"/>
    <n v="1062"/>
  </r>
  <r>
    <x v="28"/>
    <n v="17918"/>
  </r>
  <r>
    <x v="29"/>
    <n v="21634"/>
  </r>
  <r>
    <x v="29"/>
    <n v="3982"/>
  </r>
  <r>
    <x v="30"/>
    <n v="3982"/>
  </r>
  <r>
    <x v="31"/>
    <n v="664"/>
  </r>
  <r>
    <x v="32"/>
    <n v="475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3549F9-906A-4099-B754-5518B5C2A682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1:G35" firstHeaderRow="1" firstDataRow="1" firstDataCol="1"/>
  <pivotFields count="2"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dataField="1" numFmtId="4" showAll="0"/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Sum of Sum of PLAN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4206D-C4CD-4F80-807B-556B28D81947}">
  <sheetPr>
    <pageSetUpPr fitToPage="1"/>
  </sheetPr>
  <dimension ref="A1:I32"/>
  <sheetViews>
    <sheetView tabSelected="1" workbookViewId="0"/>
  </sheetViews>
  <sheetFormatPr defaultColWidth="8.85546875" defaultRowHeight="15" x14ac:dyDescent="0.25"/>
  <cols>
    <col min="1" max="16384" width="8.85546875" style="77"/>
  </cols>
  <sheetData>
    <row r="1" spans="1:9" x14ac:dyDescent="0.25">
      <c r="A1" s="76"/>
      <c r="B1" s="76"/>
      <c r="C1" s="76"/>
      <c r="D1" s="76"/>
      <c r="E1" s="76"/>
      <c r="F1" s="76"/>
      <c r="G1" s="76"/>
    </row>
    <row r="2" spans="1:9" ht="26.25" x14ac:dyDescent="0.25">
      <c r="A2" s="126" t="s">
        <v>260</v>
      </c>
      <c r="B2" s="126"/>
      <c r="C2" s="126"/>
      <c r="D2" s="126"/>
      <c r="E2" s="126"/>
      <c r="F2" s="126"/>
      <c r="G2" s="126"/>
      <c r="H2" s="126"/>
      <c r="I2" s="126"/>
    </row>
    <row r="3" spans="1:9" ht="26.25" x14ac:dyDescent="0.25">
      <c r="A3" s="126" t="s">
        <v>261</v>
      </c>
      <c r="B3" s="126"/>
      <c r="C3" s="126"/>
      <c r="D3" s="126"/>
      <c r="E3" s="126"/>
      <c r="F3" s="126"/>
      <c r="G3" s="126"/>
      <c r="H3" s="126"/>
      <c r="I3" s="126"/>
    </row>
    <row r="4" spans="1:9" x14ac:dyDescent="0.25">
      <c r="A4" s="76"/>
      <c r="B4" s="76"/>
      <c r="C4" s="76"/>
      <c r="D4" s="76"/>
      <c r="E4" s="76"/>
      <c r="F4" s="76"/>
      <c r="G4" s="76"/>
    </row>
    <row r="7" spans="1:9" x14ac:dyDescent="0.25">
      <c r="A7" s="76"/>
      <c r="B7" s="76"/>
      <c r="C7" s="76"/>
      <c r="D7" s="76"/>
      <c r="E7" s="76"/>
      <c r="F7" s="76"/>
      <c r="G7" s="76"/>
    </row>
    <row r="8" spans="1:9" x14ac:dyDescent="0.25">
      <c r="A8" s="76"/>
      <c r="B8" s="76"/>
      <c r="C8" s="76"/>
      <c r="D8" s="76"/>
      <c r="E8" s="76"/>
      <c r="F8" s="76"/>
      <c r="G8" s="76"/>
    </row>
    <row r="9" spans="1:9" x14ac:dyDescent="0.25">
      <c r="A9" s="76"/>
      <c r="B9" s="76"/>
      <c r="C9" s="76"/>
      <c r="D9" s="76"/>
      <c r="E9" s="76"/>
      <c r="F9" s="76"/>
      <c r="G9" s="76"/>
    </row>
    <row r="11" spans="1:9" ht="23.25" x14ac:dyDescent="0.25">
      <c r="A11" s="127" t="s">
        <v>267</v>
      </c>
      <c r="B11" s="127"/>
      <c r="C11" s="127"/>
      <c r="D11" s="127"/>
      <c r="E11" s="127"/>
      <c r="F11" s="127"/>
      <c r="G11" s="127"/>
      <c r="H11" s="127"/>
      <c r="I11" s="127"/>
    </row>
    <row r="12" spans="1:9" x14ac:dyDescent="0.25">
      <c r="A12" s="76"/>
      <c r="B12" s="76"/>
      <c r="C12" s="76"/>
      <c r="D12" s="76"/>
      <c r="E12" s="76"/>
      <c r="F12" s="76"/>
      <c r="G12" s="76"/>
    </row>
    <row r="14" spans="1:9" x14ac:dyDescent="0.25">
      <c r="A14" s="76"/>
      <c r="B14" s="76"/>
      <c r="C14" s="76"/>
      <c r="D14" s="76"/>
      <c r="E14" s="76"/>
      <c r="F14" s="76"/>
      <c r="G14" s="76"/>
    </row>
    <row r="15" spans="1:9" x14ac:dyDescent="0.25">
      <c r="A15" s="76"/>
      <c r="B15" s="76"/>
      <c r="C15" s="76"/>
      <c r="D15" s="76"/>
      <c r="E15" s="76"/>
      <c r="F15" s="76"/>
      <c r="G15" s="76"/>
    </row>
    <row r="16" spans="1:9" x14ac:dyDescent="0.25">
      <c r="A16" s="76"/>
      <c r="B16" s="76"/>
      <c r="C16" s="76"/>
      <c r="D16" s="76"/>
      <c r="E16" s="76"/>
      <c r="F16" s="76"/>
      <c r="G16" s="76"/>
    </row>
    <row r="17" spans="1:9" x14ac:dyDescent="0.25">
      <c r="A17" s="76"/>
      <c r="B17" s="76"/>
      <c r="C17" s="76"/>
      <c r="D17" s="76"/>
      <c r="E17" s="76"/>
      <c r="F17" s="76"/>
      <c r="G17" s="76"/>
    </row>
    <row r="18" spans="1:9" x14ac:dyDescent="0.25">
      <c r="A18" s="76"/>
      <c r="B18" s="76"/>
      <c r="C18" s="76"/>
      <c r="D18" s="76"/>
      <c r="E18" s="76"/>
      <c r="F18" s="76"/>
      <c r="G18" s="76"/>
    </row>
    <row r="19" spans="1:9" x14ac:dyDescent="0.25">
      <c r="A19" s="76"/>
      <c r="B19" s="76"/>
      <c r="C19" s="76"/>
      <c r="D19" s="76"/>
      <c r="E19" s="76"/>
      <c r="F19" s="76"/>
      <c r="G19" s="76"/>
    </row>
    <row r="20" spans="1:9" x14ac:dyDescent="0.25">
      <c r="A20" s="76"/>
      <c r="B20" s="76"/>
      <c r="C20" s="76"/>
      <c r="D20" s="76"/>
      <c r="E20" s="76"/>
      <c r="F20" s="76"/>
      <c r="G20" s="76"/>
    </row>
    <row r="21" spans="1:9" x14ac:dyDescent="0.25">
      <c r="A21" s="76"/>
      <c r="B21" s="76"/>
      <c r="C21" s="76"/>
      <c r="D21" s="76"/>
      <c r="E21" s="76"/>
      <c r="F21" s="76"/>
      <c r="G21" s="76"/>
    </row>
    <row r="22" spans="1:9" x14ac:dyDescent="0.25">
      <c r="A22" s="76"/>
      <c r="B22" s="76"/>
      <c r="C22" s="76"/>
      <c r="D22" s="76"/>
      <c r="E22" s="76"/>
      <c r="F22" s="76"/>
      <c r="G22" s="76"/>
    </row>
    <row r="24" spans="1:9" x14ac:dyDescent="0.25">
      <c r="A24" s="76"/>
      <c r="B24" s="76"/>
      <c r="C24" s="76"/>
      <c r="D24" s="76"/>
      <c r="E24" s="76"/>
      <c r="F24" s="76"/>
      <c r="G24" s="76"/>
    </row>
    <row r="25" spans="1:9" x14ac:dyDescent="0.25">
      <c r="A25" s="76"/>
      <c r="B25" s="76"/>
      <c r="C25" s="76"/>
      <c r="D25" s="76"/>
      <c r="E25" s="76"/>
      <c r="F25" s="76"/>
      <c r="G25" s="76"/>
    </row>
    <row r="26" spans="1:9" x14ac:dyDescent="0.25">
      <c r="A26" s="76"/>
      <c r="B26" s="76"/>
      <c r="C26" s="76"/>
      <c r="D26" s="76"/>
      <c r="E26" s="76"/>
      <c r="F26" s="76"/>
      <c r="G26" s="76"/>
    </row>
    <row r="27" spans="1:9" x14ac:dyDescent="0.25">
      <c r="A27" s="76"/>
      <c r="B27" s="76"/>
      <c r="C27" s="76"/>
      <c r="D27" s="76"/>
      <c r="E27" s="76"/>
      <c r="F27" s="76"/>
      <c r="G27" s="76"/>
    </row>
    <row r="28" spans="1:9" ht="15.75" x14ac:dyDescent="0.25">
      <c r="A28" s="128" t="s">
        <v>262</v>
      </c>
      <c r="B28" s="128"/>
      <c r="C28" s="128"/>
      <c r="D28" s="128"/>
      <c r="E28" s="128"/>
      <c r="F28" s="128"/>
      <c r="G28" s="128"/>
      <c r="H28" s="128"/>
      <c r="I28" s="128"/>
    </row>
    <row r="29" spans="1:9" x14ac:dyDescent="0.25">
      <c r="A29" s="76"/>
      <c r="B29" s="76"/>
      <c r="C29" s="76"/>
      <c r="D29" s="76"/>
      <c r="E29" s="76"/>
      <c r="F29" s="76"/>
      <c r="G29" s="76"/>
    </row>
    <row r="30" spans="1:9" x14ac:dyDescent="0.25">
      <c r="A30" s="76"/>
      <c r="B30" s="76"/>
      <c r="C30" s="76"/>
      <c r="D30" s="76"/>
      <c r="E30" s="76"/>
      <c r="F30" s="76"/>
      <c r="G30" s="76"/>
    </row>
    <row r="31" spans="1:9" x14ac:dyDescent="0.25">
      <c r="A31" s="76"/>
      <c r="B31" s="76"/>
      <c r="C31" s="76"/>
      <c r="D31" s="76"/>
      <c r="E31" s="76"/>
      <c r="F31" s="76"/>
      <c r="G31" s="76"/>
    </row>
    <row r="32" spans="1:9" x14ac:dyDescent="0.25">
      <c r="A32" s="76"/>
      <c r="B32" s="76"/>
      <c r="C32" s="76"/>
      <c r="D32" s="76"/>
      <c r="E32" s="76"/>
      <c r="F32" s="76"/>
      <c r="G32" s="76"/>
    </row>
  </sheetData>
  <mergeCells count="4">
    <mergeCell ref="A2:I2"/>
    <mergeCell ref="A3:I3"/>
    <mergeCell ref="A11:I11"/>
    <mergeCell ref="A28:I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60BD-C1FA-47E0-9182-3744BDBD7BB3}">
  <dimension ref="A1:Q121"/>
  <sheetViews>
    <sheetView showGridLines="0" zoomScaleNormal="100" workbookViewId="0">
      <pane xSplit="4" ySplit="8" topLeftCell="E9" activePane="bottomRight" state="frozen"/>
      <selection activeCell="A29" sqref="A29"/>
      <selection pane="topRight" activeCell="A29" sqref="A29"/>
      <selection pane="bottomLeft" activeCell="A29" sqref="A29"/>
      <selection pane="bottomRight" activeCell="E9" sqref="E9"/>
    </sheetView>
  </sheetViews>
  <sheetFormatPr defaultRowHeight="15" outlineLevelRow="1" x14ac:dyDescent="0.25"/>
  <cols>
    <col min="1" max="1" width="1.140625" style="35" customWidth="1"/>
    <col min="2" max="2" width="8.42578125" style="35" hidden="1" customWidth="1"/>
    <col min="3" max="3" width="8.7109375" style="35" customWidth="1"/>
    <col min="4" max="4" width="53.140625" style="35" customWidth="1"/>
    <col min="5" max="7" width="17.7109375" style="35" customWidth="1"/>
    <col min="8" max="10" width="17.7109375" style="35" hidden="1" customWidth="1"/>
    <col min="11" max="11" width="9.140625" style="35"/>
    <col min="12" max="12" width="11.7109375" style="35" bestFit="1" customWidth="1"/>
    <col min="13" max="15" width="9.140625" style="35"/>
    <col min="16" max="16" width="9.85546875" style="35" bestFit="1" customWidth="1"/>
    <col min="17" max="16384" width="9.140625" style="35"/>
  </cols>
  <sheetData>
    <row r="1" spans="1:10" ht="42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5.75" x14ac:dyDescent="0.25">
      <c r="A2" s="71"/>
      <c r="B2" s="71"/>
      <c r="C2" s="71"/>
      <c r="D2" s="130" t="s">
        <v>137</v>
      </c>
      <c r="E2" s="130"/>
      <c r="F2" s="130"/>
      <c r="G2" s="130"/>
      <c r="H2" s="71"/>
      <c r="I2" s="71"/>
      <c r="J2" s="71"/>
    </row>
    <row r="3" spans="1:10" ht="15.75" x14ac:dyDescent="0.25">
      <c r="A3" s="71"/>
      <c r="B3" s="71"/>
      <c r="C3" s="71"/>
      <c r="D3" s="129" t="s">
        <v>138</v>
      </c>
      <c r="E3" s="129"/>
      <c r="F3" s="129"/>
      <c r="G3" s="129"/>
      <c r="H3" s="71"/>
      <c r="I3" s="71"/>
      <c r="J3" s="71"/>
    </row>
    <row r="4" spans="1:10" ht="15.75" x14ac:dyDescent="0.25">
      <c r="A4" s="71"/>
      <c r="B4" s="71"/>
      <c r="C4" s="71"/>
      <c r="D4" s="129" t="s">
        <v>139</v>
      </c>
      <c r="E4" s="129"/>
      <c r="F4" s="129"/>
      <c r="G4" s="129"/>
      <c r="H4" s="71"/>
      <c r="I4" s="71"/>
      <c r="J4" s="71"/>
    </row>
    <row r="5" spans="1:10" ht="18" x14ac:dyDescent="0.25">
      <c r="A5" s="36"/>
      <c r="B5" s="36"/>
      <c r="C5" s="36"/>
      <c r="D5" s="149" t="s">
        <v>265</v>
      </c>
      <c r="E5" s="149"/>
      <c r="F5" s="149"/>
      <c r="G5" s="149"/>
      <c r="H5" s="37"/>
      <c r="I5" s="37"/>
      <c r="J5" s="37"/>
    </row>
    <row r="6" spans="1:10" ht="18" customHeight="1" x14ac:dyDescent="0.25">
      <c r="A6" s="129"/>
      <c r="B6" s="129"/>
      <c r="C6" s="129"/>
      <c r="D6" s="129"/>
      <c r="E6" s="129"/>
      <c r="F6" s="129"/>
      <c r="G6" s="129"/>
      <c r="H6" s="129"/>
      <c r="I6" s="129"/>
      <c r="J6" s="129"/>
    </row>
    <row r="7" spans="1:10" ht="18" x14ac:dyDescent="0.25">
      <c r="A7" s="36"/>
      <c r="B7" s="36"/>
      <c r="C7" s="36"/>
      <c r="D7" s="54" t="s">
        <v>139</v>
      </c>
      <c r="E7" s="52">
        <f t="shared" ref="E7:J7" si="0">+E9+E21+E95+E100</f>
        <v>2803665</v>
      </c>
      <c r="F7" s="52">
        <f t="shared" si="0"/>
        <v>167228</v>
      </c>
      <c r="G7" s="52">
        <f t="shared" si="0"/>
        <v>2970893</v>
      </c>
      <c r="H7" s="52">
        <f t="shared" si="0"/>
        <v>1349102.14</v>
      </c>
      <c r="I7" s="52">
        <f t="shared" si="0"/>
        <v>1621790.86</v>
      </c>
      <c r="J7" s="74">
        <f t="shared" si="0"/>
        <v>0.96134450572074592</v>
      </c>
    </row>
    <row r="8" spans="1:10" ht="25.5" x14ac:dyDescent="0.25">
      <c r="A8" s="131"/>
      <c r="B8" s="132"/>
      <c r="C8" s="133"/>
      <c r="D8" s="53"/>
      <c r="E8" s="38" t="s">
        <v>238</v>
      </c>
      <c r="F8" s="38" t="s">
        <v>239</v>
      </c>
      <c r="G8" s="38" t="s">
        <v>240</v>
      </c>
      <c r="H8" s="38" t="s">
        <v>241</v>
      </c>
      <c r="I8" s="38" t="s">
        <v>211</v>
      </c>
      <c r="J8" s="38" t="s">
        <v>259</v>
      </c>
    </row>
    <row r="9" spans="1:10" s="41" customFormat="1" x14ac:dyDescent="0.25">
      <c r="A9" s="137">
        <v>8054</v>
      </c>
      <c r="B9" s="138"/>
      <c r="C9" s="139"/>
      <c r="D9" s="39" t="s">
        <v>213</v>
      </c>
      <c r="E9" s="40">
        <f t="shared" ref="E9" si="1">+E10+E15</f>
        <v>2180651</v>
      </c>
      <c r="F9" s="40">
        <f t="shared" ref="F9:I9" si="2">+F10+F15</f>
        <v>114413</v>
      </c>
      <c r="G9" s="40">
        <f t="shared" si="2"/>
        <v>2295064</v>
      </c>
      <c r="H9" s="40">
        <f t="shared" si="2"/>
        <v>1003685.9999999999</v>
      </c>
      <c r="I9" s="40">
        <f t="shared" si="2"/>
        <v>1291378</v>
      </c>
      <c r="J9" s="62">
        <f>+IFERROR((H9/G9),0)</f>
        <v>0.43732375219165998</v>
      </c>
    </row>
    <row r="10" spans="1:10" s="41" customFormat="1" x14ac:dyDescent="0.25">
      <c r="A10" s="140" t="s">
        <v>214</v>
      </c>
      <c r="B10" s="141"/>
      <c r="C10" s="142"/>
      <c r="D10" s="42" t="s">
        <v>9</v>
      </c>
      <c r="E10" s="43">
        <f t="shared" ref="E10:I11" si="3">+E11</f>
        <v>150107</v>
      </c>
      <c r="F10" s="43">
        <f t="shared" si="3"/>
        <v>413</v>
      </c>
      <c r="G10" s="43">
        <f t="shared" si="3"/>
        <v>150520</v>
      </c>
      <c r="H10" s="43">
        <f t="shared" si="3"/>
        <v>73201.109999999986</v>
      </c>
      <c r="I10" s="43">
        <f t="shared" si="3"/>
        <v>77318.890000000014</v>
      </c>
      <c r="J10" s="63">
        <f t="shared" ref="J10:J76" si="4">+IFERROR((H10/G10),0)</f>
        <v>0.48632148551687476</v>
      </c>
    </row>
    <row r="11" spans="1:10" x14ac:dyDescent="0.25">
      <c r="A11" s="143">
        <v>31</v>
      </c>
      <c r="B11" s="144"/>
      <c r="C11" s="145"/>
      <c r="D11" s="44" t="s">
        <v>10</v>
      </c>
      <c r="E11" s="45">
        <f t="shared" si="3"/>
        <v>150107</v>
      </c>
      <c r="F11" s="45">
        <f t="shared" si="3"/>
        <v>413</v>
      </c>
      <c r="G11" s="45">
        <f t="shared" si="3"/>
        <v>150520</v>
      </c>
      <c r="H11" s="45">
        <f t="shared" si="3"/>
        <v>73201.109999999986</v>
      </c>
      <c r="I11" s="45">
        <f t="shared" si="3"/>
        <v>77318.890000000014</v>
      </c>
      <c r="J11" s="64">
        <f t="shared" si="4"/>
        <v>0.48632148551687476</v>
      </c>
    </row>
    <row r="12" spans="1:10" x14ac:dyDescent="0.25">
      <c r="A12" s="146">
        <v>3</v>
      </c>
      <c r="B12" s="147"/>
      <c r="C12" s="148"/>
      <c r="D12" s="46" t="s">
        <v>215</v>
      </c>
      <c r="E12" s="47">
        <f t="shared" ref="E12" si="5">SUM(E13:E14)</f>
        <v>150107</v>
      </c>
      <c r="F12" s="47">
        <f t="shared" ref="F12:I12" si="6">SUM(F13:F14)</f>
        <v>413</v>
      </c>
      <c r="G12" s="47">
        <f t="shared" si="6"/>
        <v>150520</v>
      </c>
      <c r="H12" s="47">
        <f t="shared" si="6"/>
        <v>73201.109999999986</v>
      </c>
      <c r="I12" s="47">
        <f t="shared" si="6"/>
        <v>77318.890000000014</v>
      </c>
      <c r="J12" s="65">
        <f t="shared" si="4"/>
        <v>0.48632148551687476</v>
      </c>
    </row>
    <row r="13" spans="1:10" x14ac:dyDescent="0.25">
      <c r="A13" s="134">
        <v>32</v>
      </c>
      <c r="B13" s="135"/>
      <c r="C13" s="136"/>
      <c r="D13" s="46" t="s">
        <v>216</v>
      </c>
      <c r="E13" s="48">
        <f>SUM(PR!D11:D54)</f>
        <v>149045</v>
      </c>
      <c r="F13" s="48">
        <f>SUM(PR!E11:E54)</f>
        <v>413</v>
      </c>
      <c r="G13" s="48">
        <f>SUM(PR!F11:F54)</f>
        <v>149458</v>
      </c>
      <c r="H13" s="48">
        <f>SUM(PR!G11:H54)</f>
        <v>72658.26999999999</v>
      </c>
      <c r="I13" s="48">
        <f>+G13-H13</f>
        <v>76799.73000000001</v>
      </c>
      <c r="J13" s="61">
        <f t="shared" si="4"/>
        <v>0.48614507085602637</v>
      </c>
    </row>
    <row r="14" spans="1:10" x14ac:dyDescent="0.25">
      <c r="A14" s="134">
        <v>34</v>
      </c>
      <c r="B14" s="135"/>
      <c r="C14" s="136"/>
      <c r="D14" s="46" t="s">
        <v>217</v>
      </c>
      <c r="E14" s="48">
        <f>+PR!D55</f>
        <v>1062</v>
      </c>
      <c r="F14" s="48">
        <f>+PR!E55</f>
        <v>0</v>
      </c>
      <c r="G14" s="48">
        <f>+PR!F55</f>
        <v>1062</v>
      </c>
      <c r="H14" s="48">
        <f>+PR!H55</f>
        <v>542.84</v>
      </c>
      <c r="I14" s="48">
        <f>+G14-H14</f>
        <v>519.16</v>
      </c>
      <c r="J14" s="61">
        <f t="shared" si="4"/>
        <v>0.51114877589453867</v>
      </c>
    </row>
    <row r="15" spans="1:10" s="41" customFormat="1" x14ac:dyDescent="0.25">
      <c r="A15" s="140" t="s">
        <v>218</v>
      </c>
      <c r="B15" s="141"/>
      <c r="C15" s="142"/>
      <c r="D15" s="42" t="s">
        <v>141</v>
      </c>
      <c r="E15" s="43">
        <f t="shared" ref="E15:I16" si="7">+E16</f>
        <v>2030544</v>
      </c>
      <c r="F15" s="43">
        <f t="shared" si="7"/>
        <v>114000</v>
      </c>
      <c r="G15" s="43">
        <f t="shared" si="7"/>
        <v>2144544</v>
      </c>
      <c r="H15" s="43">
        <f t="shared" si="7"/>
        <v>930484.8899999999</v>
      </c>
      <c r="I15" s="43">
        <f t="shared" si="7"/>
        <v>1214059.1100000001</v>
      </c>
      <c r="J15" s="63">
        <f t="shared" si="4"/>
        <v>0.43388472794216387</v>
      </c>
    </row>
    <row r="16" spans="1:10" ht="25.5" x14ac:dyDescent="0.25">
      <c r="A16" s="143">
        <v>49</v>
      </c>
      <c r="B16" s="144"/>
      <c r="C16" s="145"/>
      <c r="D16" s="44" t="s">
        <v>143</v>
      </c>
      <c r="E16" s="45">
        <f t="shared" si="7"/>
        <v>2030544</v>
      </c>
      <c r="F16" s="45">
        <f t="shared" si="7"/>
        <v>114000</v>
      </c>
      <c r="G16" s="45">
        <f t="shared" si="7"/>
        <v>2144544</v>
      </c>
      <c r="H16" s="45">
        <f t="shared" si="7"/>
        <v>930484.8899999999</v>
      </c>
      <c r="I16" s="45">
        <f t="shared" si="7"/>
        <v>1214059.1100000001</v>
      </c>
      <c r="J16" s="64">
        <f t="shared" si="4"/>
        <v>0.43388472794216387</v>
      </c>
    </row>
    <row r="17" spans="1:10" x14ac:dyDescent="0.25">
      <c r="A17" s="146">
        <v>3</v>
      </c>
      <c r="B17" s="147"/>
      <c r="C17" s="148"/>
      <c r="D17" s="46" t="s">
        <v>215</v>
      </c>
      <c r="E17" s="47">
        <f t="shared" ref="E17" si="8">SUM(E18:E20)</f>
        <v>2030544</v>
      </c>
      <c r="F17" s="47">
        <f t="shared" ref="F17:I17" si="9">SUM(F18:F20)</f>
        <v>114000</v>
      </c>
      <c r="G17" s="47">
        <f t="shared" si="9"/>
        <v>2144544</v>
      </c>
      <c r="H17" s="47">
        <f t="shared" si="9"/>
        <v>930484.8899999999</v>
      </c>
      <c r="I17" s="47">
        <f t="shared" si="9"/>
        <v>1214059.1100000001</v>
      </c>
      <c r="J17" s="65">
        <f t="shared" si="4"/>
        <v>0.43388472794216387</v>
      </c>
    </row>
    <row r="18" spans="1:10" x14ac:dyDescent="0.25">
      <c r="A18" s="134">
        <v>31</v>
      </c>
      <c r="B18" s="135"/>
      <c r="C18" s="136"/>
      <c r="D18" s="46" t="s">
        <v>219</v>
      </c>
      <c r="E18" s="48">
        <f>SUM(VR!D11:D18)</f>
        <v>1999105</v>
      </c>
      <c r="F18" s="48">
        <f>SUM(VR!E11:E18)</f>
        <v>114000</v>
      </c>
      <c r="G18" s="48">
        <f>SUM(VR!F11:F18)</f>
        <v>2113105</v>
      </c>
      <c r="H18" s="48">
        <f>SUM(VR!G11:H18)</f>
        <v>911011.10999999987</v>
      </c>
      <c r="I18" s="48">
        <f t="shared" ref="I18:I20" si="10">+G18-H18</f>
        <v>1202093.8900000001</v>
      </c>
      <c r="J18" s="61">
        <f t="shared" si="4"/>
        <v>0.43112439277745301</v>
      </c>
    </row>
    <row r="19" spans="1:10" x14ac:dyDescent="0.25">
      <c r="A19" s="134">
        <v>32</v>
      </c>
      <c r="B19" s="135"/>
      <c r="C19" s="136"/>
      <c r="D19" s="46" t="s">
        <v>216</v>
      </c>
      <c r="E19" s="48">
        <f>SUM(VR!D19:D20)</f>
        <v>31439</v>
      </c>
      <c r="F19" s="48">
        <f>SUM(VR!E19:E20)</f>
        <v>0</v>
      </c>
      <c r="G19" s="48">
        <f>SUM(VR!F19:F20)</f>
        <v>31439</v>
      </c>
      <c r="H19" s="48">
        <f>SUM(VR!G19:H20)</f>
        <v>19473.78</v>
      </c>
      <c r="I19" s="48">
        <f t="shared" si="10"/>
        <v>11965.220000000001</v>
      </c>
      <c r="J19" s="61">
        <f t="shared" si="4"/>
        <v>0.61941473965456917</v>
      </c>
    </row>
    <row r="20" spans="1:10" x14ac:dyDescent="0.25">
      <c r="A20" s="134">
        <v>34</v>
      </c>
      <c r="B20" s="135"/>
      <c r="C20" s="136"/>
      <c r="D20" s="46" t="s">
        <v>217</v>
      </c>
      <c r="E20" s="48">
        <v>0</v>
      </c>
      <c r="F20" s="48">
        <v>0</v>
      </c>
      <c r="G20" s="48">
        <v>0</v>
      </c>
      <c r="H20" s="48">
        <v>0</v>
      </c>
      <c r="I20" s="48">
        <f t="shared" si="10"/>
        <v>0</v>
      </c>
      <c r="J20" s="61">
        <f t="shared" si="4"/>
        <v>0</v>
      </c>
    </row>
    <row r="21" spans="1:10" s="41" customFormat="1" x14ac:dyDescent="0.25">
      <c r="A21" s="137">
        <v>8055</v>
      </c>
      <c r="B21" s="138"/>
      <c r="C21" s="139"/>
      <c r="D21" s="39" t="s">
        <v>220</v>
      </c>
      <c r="E21" s="40">
        <f>+E22+E41+E58+E63+E80+E88+E75+E84</f>
        <v>606490</v>
      </c>
      <c r="F21" s="40">
        <f t="shared" ref="F21:I21" si="11">+F22+F41+F58+F63+F80+F88+F75+F84</f>
        <v>52675</v>
      </c>
      <c r="G21" s="40">
        <f t="shared" si="11"/>
        <v>659165</v>
      </c>
      <c r="H21" s="40">
        <f t="shared" si="11"/>
        <v>345416.13999999996</v>
      </c>
      <c r="I21" s="40">
        <f t="shared" si="11"/>
        <v>313748.86000000004</v>
      </c>
      <c r="J21" s="62">
        <f t="shared" si="4"/>
        <v>0.52402075352908595</v>
      </c>
    </row>
    <row r="22" spans="1:10" s="41" customFormat="1" x14ac:dyDescent="0.25">
      <c r="A22" s="140" t="s">
        <v>221</v>
      </c>
      <c r="B22" s="141"/>
      <c r="C22" s="142"/>
      <c r="D22" s="42" t="s">
        <v>153</v>
      </c>
      <c r="E22" s="43">
        <f t="shared" ref="E22" si="12">+E23+E30+E34</f>
        <v>20307</v>
      </c>
      <c r="F22" s="43">
        <f t="shared" ref="F22:I22" si="13">+F23+F30+F34</f>
        <v>9079</v>
      </c>
      <c r="G22" s="43">
        <f t="shared" si="13"/>
        <v>29386</v>
      </c>
      <c r="H22" s="43">
        <f t="shared" si="13"/>
        <v>20062.13</v>
      </c>
      <c r="I22" s="43">
        <f t="shared" si="13"/>
        <v>9323.869999999999</v>
      </c>
      <c r="J22" s="63">
        <f t="shared" si="4"/>
        <v>0.68271047437555299</v>
      </c>
    </row>
    <row r="23" spans="1:10" x14ac:dyDescent="0.25">
      <c r="A23" s="143">
        <v>11</v>
      </c>
      <c r="B23" s="144"/>
      <c r="C23" s="145"/>
      <c r="D23" s="44" t="s">
        <v>106</v>
      </c>
      <c r="E23" s="45">
        <f t="shared" ref="E23:I23" si="14">+E24</f>
        <v>0</v>
      </c>
      <c r="F23" s="45">
        <f t="shared" si="14"/>
        <v>5945</v>
      </c>
      <c r="G23" s="45">
        <f t="shared" si="14"/>
        <v>5945</v>
      </c>
      <c r="H23" s="45">
        <f t="shared" si="14"/>
        <v>0</v>
      </c>
      <c r="I23" s="45">
        <f t="shared" si="14"/>
        <v>5945</v>
      </c>
      <c r="J23" s="64">
        <f t="shared" si="4"/>
        <v>0</v>
      </c>
    </row>
    <row r="24" spans="1:10" x14ac:dyDescent="0.25">
      <c r="A24" s="146">
        <v>3</v>
      </c>
      <c r="B24" s="147"/>
      <c r="C24" s="148"/>
      <c r="D24" s="46" t="s">
        <v>215</v>
      </c>
      <c r="E24" s="47">
        <f t="shared" ref="E24" si="15">SUM(E25:E26)</f>
        <v>0</v>
      </c>
      <c r="F24" s="47">
        <f t="shared" ref="F24:I24" si="16">SUM(F25:F26)</f>
        <v>5945</v>
      </c>
      <c r="G24" s="47">
        <f t="shared" si="16"/>
        <v>5945</v>
      </c>
      <c r="H24" s="47">
        <f t="shared" si="16"/>
        <v>0</v>
      </c>
      <c r="I24" s="47">
        <f t="shared" si="16"/>
        <v>5945</v>
      </c>
      <c r="J24" s="65">
        <f t="shared" si="4"/>
        <v>0</v>
      </c>
    </row>
    <row r="25" spans="1:10" x14ac:dyDescent="0.25">
      <c r="A25" s="134">
        <v>32</v>
      </c>
      <c r="B25" s="135"/>
      <c r="C25" s="136"/>
      <c r="D25" s="46" t="s">
        <v>216</v>
      </c>
      <c r="E25" s="48">
        <v>0</v>
      </c>
      <c r="F25" s="48">
        <v>0</v>
      </c>
      <c r="G25" s="48">
        <v>0</v>
      </c>
      <c r="H25" s="48">
        <v>0</v>
      </c>
      <c r="I25" s="48">
        <f>+G25-H25</f>
        <v>0</v>
      </c>
      <c r="J25" s="61">
        <f t="shared" si="4"/>
        <v>0</v>
      </c>
    </row>
    <row r="26" spans="1:10" ht="25.5" x14ac:dyDescent="0.25">
      <c r="A26" s="134">
        <v>37</v>
      </c>
      <c r="B26" s="135"/>
      <c r="C26" s="136"/>
      <c r="D26" s="46" t="s">
        <v>222</v>
      </c>
      <c r="E26" s="48">
        <f>+PR!D59</f>
        <v>0</v>
      </c>
      <c r="F26" s="48">
        <f>+PR!E59</f>
        <v>5945</v>
      </c>
      <c r="G26" s="48">
        <f>+PR!F59</f>
        <v>5945</v>
      </c>
      <c r="H26" s="48">
        <f>+PR!H59</f>
        <v>0</v>
      </c>
      <c r="I26" s="48">
        <f>+G26-H26</f>
        <v>5945</v>
      </c>
      <c r="J26" s="61">
        <f t="shared" si="4"/>
        <v>0</v>
      </c>
    </row>
    <row r="27" spans="1:10" x14ac:dyDescent="0.25">
      <c r="A27" s="134">
        <v>38</v>
      </c>
      <c r="B27" s="135"/>
      <c r="C27" s="136"/>
      <c r="D27" s="66" t="s">
        <v>251</v>
      </c>
      <c r="E27" s="47">
        <v>0</v>
      </c>
      <c r="F27" s="47">
        <v>0</v>
      </c>
      <c r="G27" s="47">
        <v>0</v>
      </c>
      <c r="H27" s="47">
        <v>0</v>
      </c>
      <c r="I27" s="47">
        <f>+G27-H27</f>
        <v>0</v>
      </c>
      <c r="J27" s="61">
        <f t="shared" si="4"/>
        <v>0</v>
      </c>
    </row>
    <row r="28" spans="1:10" x14ac:dyDescent="0.25">
      <c r="A28" s="146">
        <v>4</v>
      </c>
      <c r="B28" s="147"/>
      <c r="C28" s="148"/>
      <c r="D28" s="66" t="s">
        <v>224</v>
      </c>
      <c r="E28" s="47">
        <f t="shared" ref="E28:I28" si="17">+E29</f>
        <v>0</v>
      </c>
      <c r="F28" s="47">
        <f t="shared" si="17"/>
        <v>0</v>
      </c>
      <c r="G28" s="47">
        <f t="shared" si="17"/>
        <v>0</v>
      </c>
      <c r="H28" s="47">
        <f t="shared" si="17"/>
        <v>0</v>
      </c>
      <c r="I28" s="47">
        <f t="shared" si="17"/>
        <v>0</v>
      </c>
      <c r="J28" s="65">
        <f t="shared" si="4"/>
        <v>0</v>
      </c>
    </row>
    <row r="29" spans="1:10" x14ac:dyDescent="0.25">
      <c r="A29" s="134">
        <v>42</v>
      </c>
      <c r="B29" s="135"/>
      <c r="C29" s="136"/>
      <c r="D29" s="66" t="s">
        <v>225</v>
      </c>
      <c r="E29" s="48">
        <v>0</v>
      </c>
      <c r="F29" s="48">
        <v>0</v>
      </c>
      <c r="G29" s="48">
        <v>0</v>
      </c>
      <c r="H29" s="48">
        <v>0</v>
      </c>
      <c r="I29" s="48">
        <f>+G29-H29</f>
        <v>0</v>
      </c>
      <c r="J29" s="61">
        <f t="shared" si="4"/>
        <v>0</v>
      </c>
    </row>
    <row r="30" spans="1:10" x14ac:dyDescent="0.25">
      <c r="A30" s="143">
        <v>29</v>
      </c>
      <c r="B30" s="144"/>
      <c r="C30" s="145"/>
      <c r="D30" s="44" t="s">
        <v>223</v>
      </c>
      <c r="E30" s="45">
        <f>+E31</f>
        <v>0</v>
      </c>
      <c r="F30" s="45">
        <f t="shared" ref="F30:I30" si="18">+F31</f>
        <v>1244</v>
      </c>
      <c r="G30" s="45">
        <f t="shared" si="18"/>
        <v>1244</v>
      </c>
      <c r="H30" s="45">
        <f t="shared" si="18"/>
        <v>791.02</v>
      </c>
      <c r="I30" s="45">
        <f t="shared" si="18"/>
        <v>452.97999999999996</v>
      </c>
      <c r="J30" s="64">
        <f t="shared" si="4"/>
        <v>0.63586816720257233</v>
      </c>
    </row>
    <row r="31" spans="1:10" x14ac:dyDescent="0.25">
      <c r="A31" s="146">
        <v>3</v>
      </c>
      <c r="B31" s="147"/>
      <c r="C31" s="148"/>
      <c r="D31" s="46" t="s">
        <v>215</v>
      </c>
      <c r="E31" s="47">
        <f t="shared" ref="E31" si="19">SUM(E32:E33)</f>
        <v>0</v>
      </c>
      <c r="F31" s="47">
        <f t="shared" ref="F31:I31" si="20">SUM(F32:F33)</f>
        <v>1244</v>
      </c>
      <c r="G31" s="47">
        <f t="shared" si="20"/>
        <v>1244</v>
      </c>
      <c r="H31" s="47">
        <f t="shared" si="20"/>
        <v>791.02</v>
      </c>
      <c r="I31" s="47">
        <f t="shared" si="20"/>
        <v>452.97999999999996</v>
      </c>
      <c r="J31" s="65">
        <f t="shared" si="4"/>
        <v>0.63586816720257233</v>
      </c>
    </row>
    <row r="32" spans="1:10" x14ac:dyDescent="0.25">
      <c r="A32" s="134">
        <v>31</v>
      </c>
      <c r="B32" s="135"/>
      <c r="C32" s="136"/>
      <c r="D32" s="46" t="s">
        <v>219</v>
      </c>
      <c r="E32" s="48">
        <f>+VR!D33</f>
        <v>0</v>
      </c>
      <c r="F32" s="48">
        <f>+VR!E33</f>
        <v>0</v>
      </c>
      <c r="G32" s="48">
        <f>+VR!F33</f>
        <v>0</v>
      </c>
      <c r="H32" s="48">
        <f>+VR!H33</f>
        <v>6.05</v>
      </c>
      <c r="I32" s="48">
        <f>+G32-H32</f>
        <v>-6.05</v>
      </c>
      <c r="J32" s="61">
        <f t="shared" si="4"/>
        <v>0</v>
      </c>
    </row>
    <row r="33" spans="1:10" x14ac:dyDescent="0.25">
      <c r="A33" s="134">
        <v>32</v>
      </c>
      <c r="B33" s="135"/>
      <c r="C33" s="136"/>
      <c r="D33" s="46" t="s">
        <v>216</v>
      </c>
      <c r="E33" s="48">
        <f>SUM(VR!D34:D40)</f>
        <v>0</v>
      </c>
      <c r="F33" s="48">
        <f>SUM(VR!E34:E40)</f>
        <v>1244</v>
      </c>
      <c r="G33" s="48">
        <f>SUM(VR!F34:F40)</f>
        <v>1244</v>
      </c>
      <c r="H33" s="48">
        <f>SUM(VR!G34:H40)</f>
        <v>784.97</v>
      </c>
      <c r="I33" s="48">
        <f>+G33-H33</f>
        <v>459.03</v>
      </c>
      <c r="J33" s="61">
        <f t="shared" si="4"/>
        <v>0.63100482315112538</v>
      </c>
    </row>
    <row r="34" spans="1:10" x14ac:dyDescent="0.25">
      <c r="A34" s="143">
        <v>55</v>
      </c>
      <c r="B34" s="144"/>
      <c r="C34" s="145"/>
      <c r="D34" s="44" t="s">
        <v>155</v>
      </c>
      <c r="E34" s="45">
        <f>+E35+E39</f>
        <v>20307</v>
      </c>
      <c r="F34" s="45">
        <f t="shared" ref="F34:I34" si="21">+F35+F39</f>
        <v>1890</v>
      </c>
      <c r="G34" s="45">
        <f t="shared" si="21"/>
        <v>22197</v>
      </c>
      <c r="H34" s="45">
        <f t="shared" si="21"/>
        <v>19271.11</v>
      </c>
      <c r="I34" s="45">
        <f t="shared" si="21"/>
        <v>2925.8899999999994</v>
      </c>
      <c r="J34" s="64">
        <f t="shared" si="4"/>
        <v>0.86818534036131012</v>
      </c>
    </row>
    <row r="35" spans="1:10" x14ac:dyDescent="0.25">
      <c r="A35" s="146">
        <v>3</v>
      </c>
      <c r="B35" s="147"/>
      <c r="C35" s="148"/>
      <c r="D35" s="46" t="s">
        <v>215</v>
      </c>
      <c r="E35" s="47">
        <f>SUM(E36:E38)</f>
        <v>18714</v>
      </c>
      <c r="F35" s="47">
        <f t="shared" ref="F35:I35" si="22">SUM(F36:F38)</f>
        <v>1815</v>
      </c>
      <c r="G35" s="47">
        <f t="shared" si="22"/>
        <v>20529</v>
      </c>
      <c r="H35" s="47">
        <f t="shared" si="22"/>
        <v>19271.11</v>
      </c>
      <c r="I35" s="47">
        <f t="shared" si="22"/>
        <v>1257.8899999999992</v>
      </c>
      <c r="J35" s="65">
        <f t="shared" si="4"/>
        <v>0.93872619221588971</v>
      </c>
    </row>
    <row r="36" spans="1:10" x14ac:dyDescent="0.25">
      <c r="A36" s="134">
        <v>32</v>
      </c>
      <c r="B36" s="135"/>
      <c r="C36" s="136"/>
      <c r="D36" s="46" t="s">
        <v>216</v>
      </c>
      <c r="E36" s="48">
        <f>SUM(VR!D24:D26)</f>
        <v>796</v>
      </c>
      <c r="F36" s="48">
        <f>SUM(VR!E24:E26)</f>
        <v>0</v>
      </c>
      <c r="G36" s="48">
        <f>SUM(VR!F24:F26)</f>
        <v>796</v>
      </c>
      <c r="H36" s="48">
        <f>SUM(VR!G24:H26)</f>
        <v>367.85</v>
      </c>
      <c r="I36" s="48">
        <f t="shared" ref="I36:I38" si="23">+G36-H36</f>
        <v>428.15</v>
      </c>
      <c r="J36" s="61">
        <f t="shared" si="4"/>
        <v>0.46212311557788949</v>
      </c>
    </row>
    <row r="37" spans="1:10" ht="25.5" x14ac:dyDescent="0.25">
      <c r="A37" s="134">
        <v>37</v>
      </c>
      <c r="B37" s="135"/>
      <c r="C37" s="136"/>
      <c r="D37" s="46" t="s">
        <v>222</v>
      </c>
      <c r="E37" s="48">
        <f>+VR!D27</f>
        <v>17918</v>
      </c>
      <c r="F37" s="48">
        <f>+VR!E27</f>
        <v>0</v>
      </c>
      <c r="G37" s="48">
        <f>+VR!F27</f>
        <v>17918</v>
      </c>
      <c r="H37" s="48">
        <f>+VR!H27</f>
        <v>17088.04</v>
      </c>
      <c r="I37" s="48">
        <f t="shared" si="23"/>
        <v>829.95999999999913</v>
      </c>
      <c r="J37" s="61">
        <f t="shared" si="4"/>
        <v>0.95368009822524835</v>
      </c>
    </row>
    <row r="38" spans="1:10" x14ac:dyDescent="0.25">
      <c r="A38" s="134">
        <v>38</v>
      </c>
      <c r="B38" s="135"/>
      <c r="C38" s="136"/>
      <c r="D38" s="66" t="s">
        <v>251</v>
      </c>
      <c r="E38" s="47">
        <f>+VR!D28</f>
        <v>0</v>
      </c>
      <c r="F38" s="47">
        <f>+VR!E28</f>
        <v>1815</v>
      </c>
      <c r="G38" s="47">
        <f>+VR!F28</f>
        <v>1815</v>
      </c>
      <c r="H38" s="47">
        <f>+VR!H28</f>
        <v>1815.22</v>
      </c>
      <c r="I38" s="47">
        <f t="shared" si="23"/>
        <v>-0.22000000000002728</v>
      </c>
      <c r="J38" s="61">
        <f t="shared" si="4"/>
        <v>1.0001212121212122</v>
      </c>
    </row>
    <row r="39" spans="1:10" x14ac:dyDescent="0.25">
      <c r="A39" s="146">
        <v>4</v>
      </c>
      <c r="B39" s="147"/>
      <c r="C39" s="148"/>
      <c r="D39" s="46" t="s">
        <v>224</v>
      </c>
      <c r="E39" s="47">
        <f t="shared" ref="E39:I39" si="24">+E40</f>
        <v>1593</v>
      </c>
      <c r="F39" s="47">
        <f t="shared" si="24"/>
        <v>75</v>
      </c>
      <c r="G39" s="47">
        <f t="shared" si="24"/>
        <v>1668</v>
      </c>
      <c r="H39" s="47">
        <f t="shared" si="24"/>
        <v>0</v>
      </c>
      <c r="I39" s="47">
        <f t="shared" si="24"/>
        <v>1668</v>
      </c>
      <c r="J39" s="65">
        <f t="shared" si="4"/>
        <v>0</v>
      </c>
    </row>
    <row r="40" spans="1:10" x14ac:dyDescent="0.25">
      <c r="A40" s="134">
        <v>42</v>
      </c>
      <c r="B40" s="135"/>
      <c r="C40" s="136"/>
      <c r="D40" s="46" t="s">
        <v>225</v>
      </c>
      <c r="E40" s="48">
        <f>SUM(VR!D29:D31)</f>
        <v>1593</v>
      </c>
      <c r="F40" s="48">
        <f>SUM(VR!E29:E31)</f>
        <v>75</v>
      </c>
      <c r="G40" s="48">
        <f>SUM(VR!F29:F31)</f>
        <v>1668</v>
      </c>
      <c r="H40" s="48">
        <f>SUM(VR!G29:H31)</f>
        <v>0</v>
      </c>
      <c r="I40" s="48">
        <f>+G40-H40</f>
        <v>1668</v>
      </c>
      <c r="J40" s="61">
        <f t="shared" si="4"/>
        <v>0</v>
      </c>
    </row>
    <row r="41" spans="1:10" s="41" customFormat="1" x14ac:dyDescent="0.25">
      <c r="A41" s="140" t="s">
        <v>226</v>
      </c>
      <c r="B41" s="141"/>
      <c r="C41" s="142"/>
      <c r="D41" s="42" t="s">
        <v>104</v>
      </c>
      <c r="E41" s="43">
        <f t="shared" ref="E41" si="25">+E42+E47+E53</f>
        <v>252175</v>
      </c>
      <c r="F41" s="43">
        <f t="shared" ref="F41:I41" si="26">+F42+F47+F53</f>
        <v>9448</v>
      </c>
      <c r="G41" s="43">
        <f t="shared" si="26"/>
        <v>261623</v>
      </c>
      <c r="H41" s="43">
        <f t="shared" si="26"/>
        <v>125859.53</v>
      </c>
      <c r="I41" s="43">
        <f t="shared" si="26"/>
        <v>135763.47</v>
      </c>
      <c r="J41" s="63">
        <f t="shared" si="4"/>
        <v>0.48107211521922766</v>
      </c>
    </row>
    <row r="42" spans="1:10" x14ac:dyDescent="0.25">
      <c r="A42" s="143">
        <v>11</v>
      </c>
      <c r="B42" s="144"/>
      <c r="C42" s="145"/>
      <c r="D42" s="44" t="s">
        <v>106</v>
      </c>
      <c r="E42" s="45">
        <f t="shared" ref="E42:I42" si="27">+E43</f>
        <v>172540</v>
      </c>
      <c r="F42" s="45">
        <f t="shared" si="27"/>
        <v>9250</v>
      </c>
      <c r="G42" s="45">
        <f t="shared" si="27"/>
        <v>181790</v>
      </c>
      <c r="H42" s="45">
        <f t="shared" si="27"/>
        <v>97031.05</v>
      </c>
      <c r="I42" s="45">
        <f t="shared" si="27"/>
        <v>84758.95</v>
      </c>
      <c r="J42" s="64">
        <f t="shared" si="4"/>
        <v>0.53375350679355305</v>
      </c>
    </row>
    <row r="43" spans="1:10" x14ac:dyDescent="0.25">
      <c r="A43" s="146">
        <v>3</v>
      </c>
      <c r="B43" s="147"/>
      <c r="C43" s="148"/>
      <c r="D43" s="46" t="s">
        <v>215</v>
      </c>
      <c r="E43" s="47">
        <f t="shared" ref="E43" si="28">SUM(E44:E46)</f>
        <v>172540</v>
      </c>
      <c r="F43" s="47">
        <f t="shared" ref="F43:I43" si="29">SUM(F44:F46)</f>
        <v>9250</v>
      </c>
      <c r="G43" s="47">
        <f t="shared" si="29"/>
        <v>181790</v>
      </c>
      <c r="H43" s="47">
        <f t="shared" si="29"/>
        <v>97031.05</v>
      </c>
      <c r="I43" s="47">
        <f t="shared" si="29"/>
        <v>84758.95</v>
      </c>
      <c r="J43" s="65">
        <f t="shared" si="4"/>
        <v>0.53375350679355305</v>
      </c>
    </row>
    <row r="44" spans="1:10" x14ac:dyDescent="0.25">
      <c r="A44" s="134">
        <v>31</v>
      </c>
      <c r="B44" s="135"/>
      <c r="C44" s="136"/>
      <c r="D44" s="46" t="s">
        <v>219</v>
      </c>
      <c r="E44" s="48">
        <f>SUM(PR!D62:D66)</f>
        <v>159735</v>
      </c>
      <c r="F44" s="48">
        <f>SUM(PR!E62:E66)</f>
        <v>9250</v>
      </c>
      <c r="G44" s="48">
        <f>SUM(PR!F62:F66)</f>
        <v>168985</v>
      </c>
      <c r="H44" s="48">
        <f>SUM(PR!G62:H66)</f>
        <v>90995.55</v>
      </c>
      <c r="I44" s="48">
        <f t="shared" ref="I44:I46" si="30">+G44-H44</f>
        <v>77989.45</v>
      </c>
      <c r="J44" s="61">
        <f t="shared" si="4"/>
        <v>0.53848300144983285</v>
      </c>
    </row>
    <row r="45" spans="1:10" x14ac:dyDescent="0.25">
      <c r="A45" s="134">
        <v>32</v>
      </c>
      <c r="B45" s="135"/>
      <c r="C45" s="136"/>
      <c r="D45" s="46" t="s">
        <v>216</v>
      </c>
      <c r="E45" s="48">
        <f>SUM(PR!D67:D69)</f>
        <v>12805</v>
      </c>
      <c r="F45" s="48">
        <f>SUM(PR!E67:E69)</f>
        <v>0</v>
      </c>
      <c r="G45" s="48">
        <f>SUM(PR!F67:F69)</f>
        <v>12805</v>
      </c>
      <c r="H45" s="48">
        <f>SUM(PR!G67:H69)</f>
        <v>6035.5</v>
      </c>
      <c r="I45" s="48">
        <f t="shared" si="30"/>
        <v>6769.5</v>
      </c>
      <c r="J45" s="61">
        <f t="shared" si="4"/>
        <v>0.47133932057789923</v>
      </c>
    </row>
    <row r="46" spans="1:10" x14ac:dyDescent="0.25">
      <c r="A46" s="134">
        <v>34</v>
      </c>
      <c r="B46" s="135"/>
      <c r="C46" s="136"/>
      <c r="D46" s="46" t="s">
        <v>217</v>
      </c>
      <c r="E46" s="48">
        <v>0</v>
      </c>
      <c r="F46" s="48">
        <v>0</v>
      </c>
      <c r="G46" s="48">
        <v>0</v>
      </c>
      <c r="H46" s="48">
        <v>0</v>
      </c>
      <c r="I46" s="48">
        <f t="shared" si="30"/>
        <v>0</v>
      </c>
      <c r="J46" s="61">
        <f t="shared" si="4"/>
        <v>0</v>
      </c>
    </row>
    <row r="47" spans="1:10" x14ac:dyDescent="0.25">
      <c r="A47" s="143">
        <v>55</v>
      </c>
      <c r="B47" s="144"/>
      <c r="C47" s="145"/>
      <c r="D47" s="44" t="s">
        <v>155</v>
      </c>
      <c r="E47" s="45">
        <f t="shared" ref="E47" si="31">+E48+E51</f>
        <v>79635</v>
      </c>
      <c r="F47" s="45">
        <f t="shared" ref="F47:I47" si="32">+F48+F51</f>
        <v>0</v>
      </c>
      <c r="G47" s="45">
        <f t="shared" si="32"/>
        <v>79635</v>
      </c>
      <c r="H47" s="45">
        <f t="shared" si="32"/>
        <v>28828.48</v>
      </c>
      <c r="I47" s="45">
        <f t="shared" si="32"/>
        <v>50806.520000000004</v>
      </c>
      <c r="J47" s="64">
        <f t="shared" si="4"/>
        <v>0.36200765994851508</v>
      </c>
    </row>
    <row r="48" spans="1:10" x14ac:dyDescent="0.25">
      <c r="A48" s="146">
        <v>3</v>
      </c>
      <c r="B48" s="147"/>
      <c r="C48" s="148"/>
      <c r="D48" s="46" t="s">
        <v>215</v>
      </c>
      <c r="E48" s="47">
        <f t="shared" ref="E48" si="33">+E49+E50</f>
        <v>65035</v>
      </c>
      <c r="F48" s="47">
        <f t="shared" ref="F48:I48" si="34">+F49+F50</f>
        <v>0</v>
      </c>
      <c r="G48" s="47">
        <f t="shared" si="34"/>
        <v>65035</v>
      </c>
      <c r="H48" s="47">
        <f t="shared" si="34"/>
        <v>26329.919999999998</v>
      </c>
      <c r="I48" s="47">
        <f t="shared" si="34"/>
        <v>38705.08</v>
      </c>
      <c r="J48" s="65">
        <f t="shared" si="4"/>
        <v>0.40485769201199351</v>
      </c>
    </row>
    <row r="49" spans="1:10" x14ac:dyDescent="0.25">
      <c r="A49" s="134">
        <v>31</v>
      </c>
      <c r="B49" s="135"/>
      <c r="C49" s="136"/>
      <c r="D49" s="46" t="s">
        <v>219</v>
      </c>
      <c r="E49" s="48">
        <f>SUM(VR!D50)</f>
        <v>0</v>
      </c>
      <c r="F49" s="48">
        <f>SUM(VR!E50)</f>
        <v>0</v>
      </c>
      <c r="G49" s="48">
        <f>SUM(VR!F50)</f>
        <v>0</v>
      </c>
      <c r="H49" s="48">
        <f>SUM(VR!H50)</f>
        <v>25.72</v>
      </c>
      <c r="I49" s="48">
        <f t="shared" ref="I49:I50" si="35">+G49-H49</f>
        <v>-25.72</v>
      </c>
      <c r="J49" s="61">
        <f t="shared" si="4"/>
        <v>0</v>
      </c>
    </row>
    <row r="50" spans="1:10" x14ac:dyDescent="0.25">
      <c r="A50" s="134">
        <v>32</v>
      </c>
      <c r="B50" s="135"/>
      <c r="C50" s="136"/>
      <c r="D50" s="46" t="s">
        <v>216</v>
      </c>
      <c r="E50" s="48">
        <f>SUM(VR!D51:D69)</f>
        <v>65035</v>
      </c>
      <c r="F50" s="48">
        <f>SUM(VR!E51:E69)</f>
        <v>0</v>
      </c>
      <c r="G50" s="48">
        <f>SUM(VR!F51:F69)</f>
        <v>65035</v>
      </c>
      <c r="H50" s="48">
        <f>SUM(VR!G51:H69)</f>
        <v>26304.199999999997</v>
      </c>
      <c r="I50" s="48">
        <f t="shared" si="35"/>
        <v>38730.800000000003</v>
      </c>
      <c r="J50" s="61">
        <f t="shared" si="4"/>
        <v>0.40446221265472432</v>
      </c>
    </row>
    <row r="51" spans="1:10" x14ac:dyDescent="0.25">
      <c r="A51" s="146">
        <v>4</v>
      </c>
      <c r="B51" s="147"/>
      <c r="C51" s="148"/>
      <c r="D51" s="46" t="s">
        <v>224</v>
      </c>
      <c r="E51" s="47">
        <f t="shared" ref="E51:I51" si="36">+E52</f>
        <v>14600</v>
      </c>
      <c r="F51" s="47">
        <f t="shared" si="36"/>
        <v>0</v>
      </c>
      <c r="G51" s="47">
        <f t="shared" si="36"/>
        <v>14600</v>
      </c>
      <c r="H51" s="47">
        <f t="shared" si="36"/>
        <v>2498.56</v>
      </c>
      <c r="I51" s="47">
        <f t="shared" si="36"/>
        <v>12101.44</v>
      </c>
      <c r="J51" s="65">
        <f t="shared" si="4"/>
        <v>0.17113424657534246</v>
      </c>
    </row>
    <row r="52" spans="1:10" x14ac:dyDescent="0.25">
      <c r="A52" s="134">
        <v>42</v>
      </c>
      <c r="B52" s="135"/>
      <c r="C52" s="136"/>
      <c r="D52" s="46" t="s">
        <v>225</v>
      </c>
      <c r="E52" s="48">
        <f>SUM(VR!D70:D73)</f>
        <v>14600</v>
      </c>
      <c r="F52" s="48">
        <f>SUM(VR!E70:E73)</f>
        <v>0</v>
      </c>
      <c r="G52" s="48">
        <f>SUM(VR!F70:F73)</f>
        <v>14600</v>
      </c>
      <c r="H52" s="48">
        <f>SUM(VR!G70:H73)</f>
        <v>2498.56</v>
      </c>
      <c r="I52" s="48">
        <f>+G52-H52</f>
        <v>12101.44</v>
      </c>
      <c r="J52" s="61">
        <f t="shared" si="4"/>
        <v>0.17113424657534246</v>
      </c>
    </row>
    <row r="53" spans="1:10" x14ac:dyDescent="0.25">
      <c r="A53" s="143">
        <v>29</v>
      </c>
      <c r="B53" s="144"/>
      <c r="C53" s="145"/>
      <c r="D53" s="44" t="s">
        <v>223</v>
      </c>
      <c r="E53" s="45">
        <f t="shared" ref="E53" si="37">+E54+E56</f>
        <v>0</v>
      </c>
      <c r="F53" s="45">
        <f t="shared" ref="F53:I53" si="38">+F54+F56</f>
        <v>198</v>
      </c>
      <c r="G53" s="45">
        <f t="shared" si="38"/>
        <v>198</v>
      </c>
      <c r="H53" s="45">
        <f t="shared" si="38"/>
        <v>0</v>
      </c>
      <c r="I53" s="45">
        <f t="shared" si="38"/>
        <v>198</v>
      </c>
      <c r="J53" s="64">
        <f t="shared" si="4"/>
        <v>0</v>
      </c>
    </row>
    <row r="54" spans="1:10" x14ac:dyDescent="0.25">
      <c r="A54" s="146">
        <v>3</v>
      </c>
      <c r="B54" s="147"/>
      <c r="C54" s="148"/>
      <c r="D54" s="46" t="s">
        <v>215</v>
      </c>
      <c r="E54" s="47">
        <f t="shared" ref="E54:I54" si="39">+E55</f>
        <v>0</v>
      </c>
      <c r="F54" s="47">
        <f t="shared" si="39"/>
        <v>198</v>
      </c>
      <c r="G54" s="47">
        <f t="shared" si="39"/>
        <v>198</v>
      </c>
      <c r="H54" s="47">
        <f t="shared" si="39"/>
        <v>0</v>
      </c>
      <c r="I54" s="47">
        <f t="shared" si="39"/>
        <v>198</v>
      </c>
      <c r="J54" s="65">
        <f t="shared" si="4"/>
        <v>0</v>
      </c>
    </row>
    <row r="55" spans="1:10" x14ac:dyDescent="0.25">
      <c r="A55" s="134">
        <v>32</v>
      </c>
      <c r="B55" s="135"/>
      <c r="C55" s="136"/>
      <c r="D55" s="46" t="s">
        <v>216</v>
      </c>
      <c r="E55" s="47">
        <f>SUM(VR!D75:D78)</f>
        <v>0</v>
      </c>
      <c r="F55" s="47">
        <f>SUM(VR!E75:E78)</f>
        <v>198</v>
      </c>
      <c r="G55" s="47">
        <f>SUM(VR!F75:F78)</f>
        <v>198</v>
      </c>
      <c r="H55" s="47">
        <f>SUM(VR!G75:H78)</f>
        <v>0</v>
      </c>
      <c r="I55" s="47">
        <f>+G55-H55</f>
        <v>198</v>
      </c>
      <c r="J55" s="65">
        <f t="shared" si="4"/>
        <v>0</v>
      </c>
    </row>
    <row r="56" spans="1:10" x14ac:dyDescent="0.25">
      <c r="A56" s="146">
        <v>4</v>
      </c>
      <c r="B56" s="147"/>
      <c r="C56" s="148"/>
      <c r="D56" s="46" t="s">
        <v>224</v>
      </c>
      <c r="E56" s="47">
        <f t="shared" ref="E56:I56" si="40">+E57</f>
        <v>0</v>
      </c>
      <c r="F56" s="47">
        <f t="shared" si="40"/>
        <v>0</v>
      </c>
      <c r="G56" s="47">
        <f t="shared" si="40"/>
        <v>0</v>
      </c>
      <c r="H56" s="47">
        <f t="shared" si="40"/>
        <v>0</v>
      </c>
      <c r="I56" s="47">
        <f t="shared" si="40"/>
        <v>0</v>
      </c>
      <c r="J56" s="65">
        <f t="shared" si="4"/>
        <v>0</v>
      </c>
    </row>
    <row r="57" spans="1:10" x14ac:dyDescent="0.25">
      <c r="A57" s="134">
        <v>42</v>
      </c>
      <c r="B57" s="135"/>
      <c r="C57" s="136"/>
      <c r="D57" s="46" t="s">
        <v>225</v>
      </c>
      <c r="E57" s="47"/>
      <c r="F57" s="47"/>
      <c r="G57" s="47"/>
      <c r="H57" s="47"/>
      <c r="I57" s="47">
        <f>+G57-H57</f>
        <v>0</v>
      </c>
      <c r="J57" s="65">
        <f t="shared" si="4"/>
        <v>0</v>
      </c>
    </row>
    <row r="58" spans="1:10" s="41" customFormat="1" x14ac:dyDescent="0.25">
      <c r="A58" s="140" t="s">
        <v>227</v>
      </c>
      <c r="B58" s="141"/>
      <c r="C58" s="142"/>
      <c r="D58" s="42" t="s">
        <v>120</v>
      </c>
      <c r="E58" s="43">
        <f t="shared" ref="E58:I59" si="41">+E59</f>
        <v>21767</v>
      </c>
      <c r="F58" s="43">
        <f t="shared" si="41"/>
        <v>10500</v>
      </c>
      <c r="G58" s="43">
        <f t="shared" si="41"/>
        <v>32267</v>
      </c>
      <c r="H58" s="43">
        <f t="shared" si="41"/>
        <v>16148.1</v>
      </c>
      <c r="I58" s="43">
        <f t="shared" si="41"/>
        <v>16118.9</v>
      </c>
      <c r="J58" s="63">
        <f t="shared" si="4"/>
        <v>0.50045247466451792</v>
      </c>
    </row>
    <row r="59" spans="1:10" x14ac:dyDescent="0.25">
      <c r="A59" s="143">
        <v>11</v>
      </c>
      <c r="B59" s="144"/>
      <c r="C59" s="145"/>
      <c r="D59" s="44" t="s">
        <v>106</v>
      </c>
      <c r="E59" s="45">
        <f t="shared" si="41"/>
        <v>21767</v>
      </c>
      <c r="F59" s="45">
        <f t="shared" si="41"/>
        <v>10500</v>
      </c>
      <c r="G59" s="45">
        <f t="shared" si="41"/>
        <v>32267</v>
      </c>
      <c r="H59" s="45">
        <f t="shared" si="41"/>
        <v>16148.1</v>
      </c>
      <c r="I59" s="45">
        <f t="shared" si="41"/>
        <v>16118.9</v>
      </c>
      <c r="J59" s="64">
        <f t="shared" si="4"/>
        <v>0.50045247466451792</v>
      </c>
    </row>
    <row r="60" spans="1:10" x14ac:dyDescent="0.25">
      <c r="A60" s="146">
        <v>3</v>
      </c>
      <c r="B60" s="147"/>
      <c r="C60" s="148"/>
      <c r="D60" s="46" t="s">
        <v>215</v>
      </c>
      <c r="E60" s="47">
        <f t="shared" ref="E60" si="42">SUM(E61:E62)</f>
        <v>21767</v>
      </c>
      <c r="F60" s="47">
        <f t="shared" ref="F60:I60" si="43">SUM(F61:F62)</f>
        <v>10500</v>
      </c>
      <c r="G60" s="47">
        <f t="shared" si="43"/>
        <v>32267</v>
      </c>
      <c r="H60" s="47">
        <f t="shared" si="43"/>
        <v>16148.1</v>
      </c>
      <c r="I60" s="47">
        <f t="shared" si="43"/>
        <v>16118.9</v>
      </c>
      <c r="J60" s="65">
        <f t="shared" si="4"/>
        <v>0.50045247466451792</v>
      </c>
    </row>
    <row r="61" spans="1:10" x14ac:dyDescent="0.25">
      <c r="A61" s="134">
        <v>31</v>
      </c>
      <c r="B61" s="135"/>
      <c r="C61" s="136"/>
      <c r="D61" s="46" t="s">
        <v>219</v>
      </c>
      <c r="E61" s="48">
        <f>SUM(PR!D72:D76)</f>
        <v>20418</v>
      </c>
      <c r="F61" s="48">
        <f>SUM(PR!E72:E76)</f>
        <v>10400</v>
      </c>
      <c r="G61" s="48">
        <f>SUM(PR!F72:F76)</f>
        <v>30818</v>
      </c>
      <c r="H61" s="48">
        <f>SUM(PR!G72:H76)</f>
        <v>15326.23</v>
      </c>
      <c r="I61" s="48">
        <f t="shared" ref="I61:I62" si="44">+G61-H61</f>
        <v>15491.77</v>
      </c>
      <c r="J61" s="61">
        <f t="shared" si="4"/>
        <v>0.49731423194237134</v>
      </c>
    </row>
    <row r="62" spans="1:10" x14ac:dyDescent="0.25">
      <c r="A62" s="134">
        <v>32</v>
      </c>
      <c r="B62" s="135"/>
      <c r="C62" s="136"/>
      <c r="D62" s="46" t="s">
        <v>216</v>
      </c>
      <c r="E62" s="48">
        <f>SUM(PR!D77:D78)</f>
        <v>1349</v>
      </c>
      <c r="F62" s="48">
        <f>SUM(PR!E77:E78)</f>
        <v>100</v>
      </c>
      <c r="G62" s="48">
        <f>SUM(PR!F77:F78)</f>
        <v>1449</v>
      </c>
      <c r="H62" s="48">
        <f>SUM(PR!G77:H78)</f>
        <v>821.87</v>
      </c>
      <c r="I62" s="48">
        <f t="shared" si="44"/>
        <v>627.13</v>
      </c>
      <c r="J62" s="61">
        <f t="shared" si="4"/>
        <v>0.5671980676328503</v>
      </c>
    </row>
    <row r="63" spans="1:10" s="41" customFormat="1" ht="17.25" customHeight="1" x14ac:dyDescent="0.25">
      <c r="A63" s="140" t="s">
        <v>228</v>
      </c>
      <c r="B63" s="141"/>
      <c r="C63" s="142"/>
      <c r="D63" s="42" t="s">
        <v>229</v>
      </c>
      <c r="E63" s="43">
        <f>+E64+E71+E68</f>
        <v>167231</v>
      </c>
      <c r="F63" s="43">
        <f t="shared" ref="F63:I63" si="45">+F64+F71+F68</f>
        <v>4200</v>
      </c>
      <c r="G63" s="43">
        <f t="shared" si="45"/>
        <v>171431</v>
      </c>
      <c r="H63" s="43">
        <f t="shared" si="45"/>
        <v>103075.8</v>
      </c>
      <c r="I63" s="43">
        <f t="shared" si="45"/>
        <v>68355.199999999997</v>
      </c>
      <c r="J63" s="63">
        <f t="shared" si="4"/>
        <v>0.60126698205108764</v>
      </c>
    </row>
    <row r="64" spans="1:10" x14ac:dyDescent="0.25">
      <c r="A64" s="143">
        <v>11</v>
      </c>
      <c r="B64" s="144"/>
      <c r="C64" s="145"/>
      <c r="D64" s="44" t="s">
        <v>106</v>
      </c>
      <c r="E64" s="45">
        <f t="shared" ref="E64:I64" si="46">+E65</f>
        <v>84942</v>
      </c>
      <c r="F64" s="45">
        <f t="shared" si="46"/>
        <v>-3270</v>
      </c>
      <c r="G64" s="45">
        <f t="shared" si="46"/>
        <v>81672</v>
      </c>
      <c r="H64" s="45">
        <f t="shared" si="46"/>
        <v>30249.51</v>
      </c>
      <c r="I64" s="45">
        <f t="shared" si="46"/>
        <v>51422.490000000005</v>
      </c>
      <c r="J64" s="64">
        <f t="shared" si="4"/>
        <v>0.37037797531589772</v>
      </c>
    </row>
    <row r="65" spans="1:10" x14ac:dyDescent="0.25">
      <c r="A65" s="146">
        <v>3</v>
      </c>
      <c r="B65" s="147"/>
      <c r="C65" s="148"/>
      <c r="D65" s="46" t="s">
        <v>215</v>
      </c>
      <c r="E65" s="47">
        <f t="shared" ref="E65" si="47">+E66+E67</f>
        <v>84942</v>
      </c>
      <c r="F65" s="47">
        <f t="shared" ref="F65:I65" si="48">+F66+F67</f>
        <v>-3270</v>
      </c>
      <c r="G65" s="47">
        <f t="shared" si="48"/>
        <v>81672</v>
      </c>
      <c r="H65" s="47">
        <f t="shared" si="48"/>
        <v>30249.51</v>
      </c>
      <c r="I65" s="47">
        <f t="shared" si="48"/>
        <v>51422.490000000005</v>
      </c>
      <c r="J65" s="65">
        <f t="shared" si="4"/>
        <v>0.37037797531589772</v>
      </c>
    </row>
    <row r="66" spans="1:10" x14ac:dyDescent="0.25">
      <c r="A66" s="134">
        <v>31</v>
      </c>
      <c r="B66" s="135"/>
      <c r="C66" s="136"/>
      <c r="D66" s="46" t="s">
        <v>219</v>
      </c>
      <c r="E66" s="48">
        <f>SUM(PR!D81:D82)</f>
        <v>84942</v>
      </c>
      <c r="F66" s="48">
        <f>SUM(PR!E81:E82)</f>
        <v>-3270</v>
      </c>
      <c r="G66" s="48">
        <f>SUM(PR!F81:F82)</f>
        <v>81672</v>
      </c>
      <c r="H66" s="48">
        <f>SUM(PR!G81:H82)</f>
        <v>30249.51</v>
      </c>
      <c r="I66" s="48">
        <f t="shared" ref="I66:I67" si="49">+G66-H66</f>
        <v>51422.490000000005</v>
      </c>
      <c r="J66" s="61">
        <f t="shared" si="4"/>
        <v>0.37037797531589772</v>
      </c>
    </row>
    <row r="67" spans="1:10" x14ac:dyDescent="0.25">
      <c r="A67" s="134">
        <v>32</v>
      </c>
      <c r="B67" s="135"/>
      <c r="C67" s="136"/>
      <c r="D67" s="46" t="s">
        <v>216</v>
      </c>
      <c r="E67" s="48">
        <v>0</v>
      </c>
      <c r="F67" s="48">
        <v>0</v>
      </c>
      <c r="G67" s="48">
        <v>0</v>
      </c>
      <c r="H67" s="48">
        <v>0</v>
      </c>
      <c r="I67" s="48">
        <f t="shared" si="49"/>
        <v>0</v>
      </c>
      <c r="J67" s="61">
        <f t="shared" si="4"/>
        <v>0</v>
      </c>
    </row>
    <row r="68" spans="1:10" x14ac:dyDescent="0.25">
      <c r="A68" s="143">
        <v>22</v>
      </c>
      <c r="B68" s="144"/>
      <c r="C68" s="145"/>
      <c r="D68" s="72" t="s">
        <v>254</v>
      </c>
      <c r="E68" s="45">
        <f>+E69</f>
        <v>0</v>
      </c>
      <c r="F68" s="45">
        <f t="shared" ref="F68:I69" si="50">+F69</f>
        <v>3270</v>
      </c>
      <c r="G68" s="45">
        <f t="shared" si="50"/>
        <v>3270</v>
      </c>
      <c r="H68" s="45">
        <f t="shared" si="50"/>
        <v>0</v>
      </c>
      <c r="I68" s="45">
        <f t="shared" si="50"/>
        <v>3270</v>
      </c>
      <c r="J68" s="64">
        <f t="shared" ref="J68:J70" si="51">+IFERROR((H68/G68),0)</f>
        <v>0</v>
      </c>
    </row>
    <row r="69" spans="1:10" x14ac:dyDescent="0.25">
      <c r="A69" s="146">
        <v>3</v>
      </c>
      <c r="B69" s="147"/>
      <c r="C69" s="148"/>
      <c r="D69" s="73" t="s">
        <v>215</v>
      </c>
      <c r="E69" s="47">
        <f>+E70</f>
        <v>0</v>
      </c>
      <c r="F69" s="47">
        <f t="shared" si="50"/>
        <v>3270</v>
      </c>
      <c r="G69" s="47">
        <f t="shared" si="50"/>
        <v>3270</v>
      </c>
      <c r="H69" s="47">
        <f t="shared" si="50"/>
        <v>0</v>
      </c>
      <c r="I69" s="47">
        <f t="shared" si="50"/>
        <v>3270</v>
      </c>
      <c r="J69" s="65">
        <f t="shared" si="51"/>
        <v>0</v>
      </c>
    </row>
    <row r="70" spans="1:10" x14ac:dyDescent="0.25">
      <c r="A70" s="134">
        <v>31</v>
      </c>
      <c r="B70" s="135"/>
      <c r="C70" s="136"/>
      <c r="D70" s="73" t="s">
        <v>219</v>
      </c>
      <c r="E70" s="48">
        <f>+PR!D93</f>
        <v>0</v>
      </c>
      <c r="F70" s="48">
        <f>+PR!E93</f>
        <v>3270</v>
      </c>
      <c r="G70" s="48">
        <f>+PR!F93</f>
        <v>3270</v>
      </c>
      <c r="H70" s="48">
        <f>+PR!H93</f>
        <v>0</v>
      </c>
      <c r="I70" s="48">
        <f>+G70-H70</f>
        <v>3270</v>
      </c>
      <c r="J70" s="61">
        <f t="shared" si="51"/>
        <v>0</v>
      </c>
    </row>
    <row r="71" spans="1:10" x14ac:dyDescent="0.25">
      <c r="A71" s="143">
        <v>44</v>
      </c>
      <c r="B71" s="144"/>
      <c r="C71" s="145"/>
      <c r="D71" s="44" t="s">
        <v>230</v>
      </c>
      <c r="E71" s="45">
        <f t="shared" ref="E71:I71" si="52">+E72</f>
        <v>82289</v>
      </c>
      <c r="F71" s="45">
        <f t="shared" si="52"/>
        <v>4200</v>
      </c>
      <c r="G71" s="45">
        <f t="shared" si="52"/>
        <v>86489</v>
      </c>
      <c r="H71" s="45">
        <f t="shared" si="52"/>
        <v>72826.290000000008</v>
      </c>
      <c r="I71" s="45">
        <f t="shared" si="52"/>
        <v>13662.709999999995</v>
      </c>
      <c r="J71" s="64">
        <f t="shared" si="4"/>
        <v>0.84202950664246334</v>
      </c>
    </row>
    <row r="72" spans="1:10" x14ac:dyDescent="0.25">
      <c r="A72" s="146">
        <v>3</v>
      </c>
      <c r="B72" s="147"/>
      <c r="C72" s="148"/>
      <c r="D72" s="46" t="s">
        <v>215</v>
      </c>
      <c r="E72" s="47">
        <f>+E73+E74</f>
        <v>82289</v>
      </c>
      <c r="F72" s="47">
        <f t="shared" ref="F72:I72" si="53">+F73+F74</f>
        <v>4200</v>
      </c>
      <c r="G72" s="47">
        <f t="shared" si="53"/>
        <v>86489</v>
      </c>
      <c r="H72" s="47">
        <f t="shared" si="53"/>
        <v>72826.290000000008</v>
      </c>
      <c r="I72" s="47">
        <f t="shared" si="53"/>
        <v>13662.709999999995</v>
      </c>
      <c r="J72" s="65">
        <f t="shared" si="4"/>
        <v>0.84202950664246334</v>
      </c>
    </row>
    <row r="73" spans="1:10" x14ac:dyDescent="0.25">
      <c r="A73" s="134">
        <v>31</v>
      </c>
      <c r="B73" s="135"/>
      <c r="C73" s="136"/>
      <c r="D73" s="46" t="s">
        <v>219</v>
      </c>
      <c r="E73" s="48">
        <f>SUM(PR!D84:D88)</f>
        <v>78865</v>
      </c>
      <c r="F73" s="48">
        <f>SUM(PR!E84:E88)</f>
        <v>300</v>
      </c>
      <c r="G73" s="48">
        <f>SUM(PR!F84:F88)</f>
        <v>79165</v>
      </c>
      <c r="H73" s="48">
        <f>SUM(PR!G84:H88)</f>
        <v>68868.13</v>
      </c>
      <c r="I73" s="48">
        <f t="shared" ref="I73:I74" si="54">+G73-H73</f>
        <v>10296.869999999995</v>
      </c>
      <c r="J73" s="65">
        <f t="shared" si="4"/>
        <v>0.8699315354007453</v>
      </c>
    </row>
    <row r="74" spans="1:10" x14ac:dyDescent="0.25">
      <c r="A74" s="134">
        <v>32</v>
      </c>
      <c r="B74" s="135"/>
      <c r="C74" s="136"/>
      <c r="D74" s="66" t="s">
        <v>216</v>
      </c>
      <c r="E74" s="47">
        <f>SUM(PR!D89:D91)</f>
        <v>3424</v>
      </c>
      <c r="F74" s="47">
        <f>SUM(PR!E89:E91)</f>
        <v>3900</v>
      </c>
      <c r="G74" s="47">
        <f>SUM(PR!F89:F91)</f>
        <v>7324</v>
      </c>
      <c r="H74" s="47">
        <f>SUM(PR!G89:H91)</f>
        <v>3958.16</v>
      </c>
      <c r="I74" s="47">
        <f t="shared" si="54"/>
        <v>3365.84</v>
      </c>
      <c r="J74" s="65">
        <f t="shared" si="4"/>
        <v>0.54043691971600216</v>
      </c>
    </row>
    <row r="75" spans="1:10" s="41" customFormat="1" x14ac:dyDescent="0.25">
      <c r="A75" s="140" t="s">
        <v>253</v>
      </c>
      <c r="B75" s="141"/>
      <c r="C75" s="142"/>
      <c r="D75" s="68" t="s">
        <v>244</v>
      </c>
      <c r="E75" s="43">
        <f t="shared" ref="E75:I76" si="55">+E76</f>
        <v>0</v>
      </c>
      <c r="F75" s="43">
        <f t="shared" si="55"/>
        <v>713</v>
      </c>
      <c r="G75" s="43">
        <f t="shared" si="55"/>
        <v>713</v>
      </c>
      <c r="H75" s="43">
        <f t="shared" si="55"/>
        <v>712.84999999999991</v>
      </c>
      <c r="I75" s="43">
        <f t="shared" si="55"/>
        <v>0.15000000000009095</v>
      </c>
      <c r="J75" s="63">
        <f t="shared" si="4"/>
        <v>0.9997896213183729</v>
      </c>
    </row>
    <row r="76" spans="1:10" x14ac:dyDescent="0.25">
      <c r="A76" s="143">
        <v>55</v>
      </c>
      <c r="B76" s="144"/>
      <c r="C76" s="145"/>
      <c r="D76" s="67" t="s">
        <v>155</v>
      </c>
      <c r="E76" s="45">
        <f t="shared" si="55"/>
        <v>0</v>
      </c>
      <c r="F76" s="45">
        <f t="shared" si="55"/>
        <v>713</v>
      </c>
      <c r="G76" s="45">
        <f t="shared" si="55"/>
        <v>713</v>
      </c>
      <c r="H76" s="45">
        <f t="shared" si="55"/>
        <v>712.84999999999991</v>
      </c>
      <c r="I76" s="45">
        <f t="shared" si="55"/>
        <v>0.15000000000009095</v>
      </c>
      <c r="J76" s="64">
        <f t="shared" si="4"/>
        <v>0.9997896213183729</v>
      </c>
    </row>
    <row r="77" spans="1:10" x14ac:dyDescent="0.25">
      <c r="A77" s="146">
        <v>3</v>
      </c>
      <c r="B77" s="147"/>
      <c r="C77" s="148"/>
      <c r="D77" s="66" t="s">
        <v>215</v>
      </c>
      <c r="E77" s="47">
        <f>SUM(E78:E79)</f>
        <v>0</v>
      </c>
      <c r="F77" s="47">
        <f t="shared" ref="F77:I77" si="56">SUM(F78:F79)</f>
        <v>713</v>
      </c>
      <c r="G77" s="47">
        <f t="shared" si="56"/>
        <v>713</v>
      </c>
      <c r="H77" s="47">
        <f t="shared" si="56"/>
        <v>712.84999999999991</v>
      </c>
      <c r="I77" s="47">
        <f t="shared" si="56"/>
        <v>0.15000000000009095</v>
      </c>
      <c r="J77" s="65">
        <f t="shared" ref="J77:J104" si="57">+IFERROR((H77/G77),0)</f>
        <v>0.9997896213183729</v>
      </c>
    </row>
    <row r="78" spans="1:10" x14ac:dyDescent="0.25">
      <c r="A78" s="134">
        <v>31</v>
      </c>
      <c r="B78" s="135"/>
      <c r="C78" s="136"/>
      <c r="D78" s="66" t="s">
        <v>219</v>
      </c>
      <c r="E78" s="47">
        <f>+VR!D75</f>
        <v>0</v>
      </c>
      <c r="F78" s="47">
        <f>+VR!E75</f>
        <v>0</v>
      </c>
      <c r="G78" s="47">
        <f>+VR!F75</f>
        <v>0</v>
      </c>
      <c r="H78" s="47">
        <f>+VR!H75</f>
        <v>0</v>
      </c>
      <c r="I78" s="47">
        <f t="shared" ref="I78:I79" si="58">+G78-H78</f>
        <v>0</v>
      </c>
      <c r="J78" s="65">
        <f t="shared" si="57"/>
        <v>0</v>
      </c>
    </row>
    <row r="79" spans="1:10" x14ac:dyDescent="0.25">
      <c r="A79" s="134">
        <v>32</v>
      </c>
      <c r="B79" s="135"/>
      <c r="C79" s="136"/>
      <c r="D79" s="46" t="s">
        <v>216</v>
      </c>
      <c r="E79" s="48">
        <f>SUM(VR!D43:D45)</f>
        <v>0</v>
      </c>
      <c r="F79" s="48">
        <f>SUM(VR!E43:E45)</f>
        <v>713</v>
      </c>
      <c r="G79" s="48">
        <f>SUM(VR!F43:F45)</f>
        <v>713</v>
      </c>
      <c r="H79" s="48">
        <f>SUM(VR!G43:H45)</f>
        <v>712.84999999999991</v>
      </c>
      <c r="I79" s="48">
        <f t="shared" si="58"/>
        <v>0.15000000000009095</v>
      </c>
      <c r="J79" s="61">
        <f t="shared" si="57"/>
        <v>0.9997896213183729</v>
      </c>
    </row>
    <row r="80" spans="1:10" s="41" customFormat="1" x14ac:dyDescent="0.25">
      <c r="A80" s="140" t="s">
        <v>231</v>
      </c>
      <c r="B80" s="141"/>
      <c r="C80" s="142"/>
      <c r="D80" s="42" t="s">
        <v>173</v>
      </c>
      <c r="E80" s="43">
        <f t="shared" ref="E80:I86" si="59">+E81</f>
        <v>45126</v>
      </c>
      <c r="F80" s="43">
        <f t="shared" si="59"/>
        <v>0</v>
      </c>
      <c r="G80" s="43">
        <f t="shared" si="59"/>
        <v>45126</v>
      </c>
      <c r="H80" s="43">
        <f t="shared" si="59"/>
        <v>0</v>
      </c>
      <c r="I80" s="43">
        <f t="shared" si="59"/>
        <v>45126</v>
      </c>
      <c r="J80" s="63">
        <f t="shared" si="57"/>
        <v>0</v>
      </c>
    </row>
    <row r="81" spans="1:10" x14ac:dyDescent="0.25">
      <c r="A81" s="143">
        <v>55</v>
      </c>
      <c r="B81" s="144"/>
      <c r="C81" s="145"/>
      <c r="D81" s="44" t="s">
        <v>155</v>
      </c>
      <c r="E81" s="45">
        <f t="shared" si="59"/>
        <v>45126</v>
      </c>
      <c r="F81" s="45">
        <f t="shared" si="59"/>
        <v>0</v>
      </c>
      <c r="G81" s="45">
        <f t="shared" si="59"/>
        <v>45126</v>
      </c>
      <c r="H81" s="45">
        <f t="shared" si="59"/>
        <v>0</v>
      </c>
      <c r="I81" s="45">
        <f t="shared" si="59"/>
        <v>45126</v>
      </c>
      <c r="J81" s="64">
        <f t="shared" si="57"/>
        <v>0</v>
      </c>
    </row>
    <row r="82" spans="1:10" x14ac:dyDescent="0.25">
      <c r="A82" s="146">
        <v>4</v>
      </c>
      <c r="B82" s="147"/>
      <c r="C82" s="148"/>
      <c r="D82" s="46" t="s">
        <v>224</v>
      </c>
      <c r="E82" s="47">
        <f t="shared" si="59"/>
        <v>45126</v>
      </c>
      <c r="F82" s="47">
        <f t="shared" si="59"/>
        <v>0</v>
      </c>
      <c r="G82" s="47">
        <f t="shared" si="59"/>
        <v>45126</v>
      </c>
      <c r="H82" s="47">
        <f t="shared" si="59"/>
        <v>0</v>
      </c>
      <c r="I82" s="47">
        <f t="shared" si="59"/>
        <v>45126</v>
      </c>
      <c r="J82" s="65">
        <f t="shared" si="57"/>
        <v>0</v>
      </c>
    </row>
    <row r="83" spans="1:10" x14ac:dyDescent="0.25">
      <c r="A83" s="134">
        <v>42</v>
      </c>
      <c r="B83" s="135"/>
      <c r="C83" s="136"/>
      <c r="D83" s="46" t="s">
        <v>225</v>
      </c>
      <c r="E83" s="47">
        <f>+VR!D81</f>
        <v>45126</v>
      </c>
      <c r="F83" s="47">
        <f>+VR!E81</f>
        <v>0</v>
      </c>
      <c r="G83" s="47">
        <f>+VR!F81</f>
        <v>45126</v>
      </c>
      <c r="H83" s="47">
        <f>+VR!H81</f>
        <v>0</v>
      </c>
      <c r="I83" s="47">
        <f>+G83-H83</f>
        <v>45126</v>
      </c>
      <c r="J83" s="65">
        <f t="shared" si="57"/>
        <v>0</v>
      </c>
    </row>
    <row r="84" spans="1:10" s="41" customFormat="1" x14ac:dyDescent="0.25">
      <c r="A84" s="140" t="s">
        <v>252</v>
      </c>
      <c r="B84" s="141"/>
      <c r="C84" s="142"/>
      <c r="D84" s="68" t="s">
        <v>175</v>
      </c>
      <c r="E84" s="43">
        <f t="shared" si="59"/>
        <v>92850</v>
      </c>
      <c r="F84" s="43">
        <f t="shared" si="59"/>
        <v>20000</v>
      </c>
      <c r="G84" s="43">
        <f t="shared" si="59"/>
        <v>112850</v>
      </c>
      <c r="H84" s="43">
        <f t="shared" si="59"/>
        <v>75927.62</v>
      </c>
      <c r="I84" s="43">
        <f t="shared" si="59"/>
        <v>36922.380000000005</v>
      </c>
      <c r="J84" s="63">
        <f t="shared" si="57"/>
        <v>0.67281896322552059</v>
      </c>
    </row>
    <row r="85" spans="1:10" x14ac:dyDescent="0.25">
      <c r="A85" s="143">
        <v>55</v>
      </c>
      <c r="B85" s="144"/>
      <c r="C85" s="145"/>
      <c r="D85" s="67" t="s">
        <v>155</v>
      </c>
      <c r="E85" s="45">
        <f t="shared" si="59"/>
        <v>92850</v>
      </c>
      <c r="F85" s="45">
        <f t="shared" si="59"/>
        <v>20000</v>
      </c>
      <c r="G85" s="45">
        <f t="shared" si="59"/>
        <v>112850</v>
      </c>
      <c r="H85" s="45">
        <f t="shared" si="59"/>
        <v>75927.62</v>
      </c>
      <c r="I85" s="45">
        <f t="shared" si="59"/>
        <v>36922.380000000005</v>
      </c>
      <c r="J85" s="64">
        <f t="shared" si="57"/>
        <v>0.67281896322552059</v>
      </c>
    </row>
    <row r="86" spans="1:10" x14ac:dyDescent="0.25">
      <c r="A86" s="146">
        <v>3</v>
      </c>
      <c r="B86" s="147"/>
      <c r="C86" s="148"/>
      <c r="D86" s="66" t="s">
        <v>215</v>
      </c>
      <c r="E86" s="47">
        <f t="shared" si="59"/>
        <v>92850</v>
      </c>
      <c r="F86" s="47">
        <f t="shared" si="59"/>
        <v>20000</v>
      </c>
      <c r="G86" s="47">
        <f t="shared" si="59"/>
        <v>112850</v>
      </c>
      <c r="H86" s="47">
        <f t="shared" si="59"/>
        <v>75927.62</v>
      </c>
      <c r="I86" s="47">
        <f t="shared" si="59"/>
        <v>36922.380000000005</v>
      </c>
      <c r="J86" s="65">
        <f t="shared" si="57"/>
        <v>0.67281896322552059</v>
      </c>
    </row>
    <row r="87" spans="1:10" x14ac:dyDescent="0.25">
      <c r="A87" s="134">
        <v>32</v>
      </c>
      <c r="B87" s="135"/>
      <c r="C87" s="136"/>
      <c r="D87" s="66" t="s">
        <v>219</v>
      </c>
      <c r="E87" s="47">
        <f>+VR!D84</f>
        <v>92850</v>
      </c>
      <c r="F87" s="47">
        <f>+VR!E84</f>
        <v>20000</v>
      </c>
      <c r="G87" s="47">
        <f>+VR!F84</f>
        <v>112850</v>
      </c>
      <c r="H87" s="47">
        <f>+VR!H84</f>
        <v>75927.62</v>
      </c>
      <c r="I87" s="47">
        <f>+G87-H87</f>
        <v>36922.380000000005</v>
      </c>
      <c r="J87" s="65">
        <f t="shared" si="57"/>
        <v>0.67281896322552059</v>
      </c>
    </row>
    <row r="88" spans="1:10" s="41" customFormat="1" x14ac:dyDescent="0.25">
      <c r="A88" s="140" t="s">
        <v>232</v>
      </c>
      <c r="B88" s="141"/>
      <c r="C88" s="142"/>
      <c r="D88" s="42" t="s">
        <v>126</v>
      </c>
      <c r="E88" s="43">
        <f t="shared" ref="E88" si="60">+E89+E92</f>
        <v>7034</v>
      </c>
      <c r="F88" s="43">
        <f t="shared" ref="F88:I88" si="61">+F89+F92</f>
        <v>-1265</v>
      </c>
      <c r="G88" s="43">
        <f t="shared" si="61"/>
        <v>5769</v>
      </c>
      <c r="H88" s="43">
        <f t="shared" si="61"/>
        <v>3630.11</v>
      </c>
      <c r="I88" s="43">
        <f t="shared" si="61"/>
        <v>2138.89</v>
      </c>
      <c r="J88" s="63">
        <f t="shared" si="57"/>
        <v>0.62924423643612415</v>
      </c>
    </row>
    <row r="89" spans="1:10" x14ac:dyDescent="0.25">
      <c r="A89" s="143">
        <v>42</v>
      </c>
      <c r="B89" s="144"/>
      <c r="C89" s="145"/>
      <c r="D89" s="44" t="s">
        <v>128</v>
      </c>
      <c r="E89" s="45">
        <f t="shared" ref="E89:I90" si="62">+E90</f>
        <v>2522</v>
      </c>
      <c r="F89" s="45">
        <f t="shared" si="62"/>
        <v>-1571</v>
      </c>
      <c r="G89" s="45">
        <f t="shared" si="62"/>
        <v>951</v>
      </c>
      <c r="H89" s="45">
        <f t="shared" si="62"/>
        <v>172.86</v>
      </c>
      <c r="I89" s="45">
        <f t="shared" si="62"/>
        <v>778.14</v>
      </c>
      <c r="J89" s="64">
        <f t="shared" si="57"/>
        <v>0.1817665615141956</v>
      </c>
    </row>
    <row r="90" spans="1:10" x14ac:dyDescent="0.25">
      <c r="A90" s="146">
        <v>3</v>
      </c>
      <c r="B90" s="147"/>
      <c r="C90" s="148"/>
      <c r="D90" s="46" t="s">
        <v>215</v>
      </c>
      <c r="E90" s="47">
        <f t="shared" si="62"/>
        <v>2522</v>
      </c>
      <c r="F90" s="47">
        <f t="shared" si="62"/>
        <v>-1571</v>
      </c>
      <c r="G90" s="47">
        <f t="shared" si="62"/>
        <v>951</v>
      </c>
      <c r="H90" s="47">
        <f t="shared" si="62"/>
        <v>172.86</v>
      </c>
      <c r="I90" s="47">
        <f t="shared" si="62"/>
        <v>778.14</v>
      </c>
      <c r="J90" s="65">
        <f t="shared" si="57"/>
        <v>0.1817665615141956</v>
      </c>
    </row>
    <row r="91" spans="1:10" x14ac:dyDescent="0.25">
      <c r="A91" s="134">
        <v>32</v>
      </c>
      <c r="B91" s="135"/>
      <c r="C91" s="136"/>
      <c r="D91" s="46" t="s">
        <v>216</v>
      </c>
      <c r="E91" s="48">
        <f>+PR!D96</f>
        <v>2522</v>
      </c>
      <c r="F91" s="48">
        <f>+PR!E96</f>
        <v>-1571</v>
      </c>
      <c r="G91" s="48">
        <f>+PR!F96</f>
        <v>951</v>
      </c>
      <c r="H91" s="48">
        <f>+PR!H96</f>
        <v>172.86</v>
      </c>
      <c r="I91" s="48">
        <f>+G91-H91</f>
        <v>778.14</v>
      </c>
      <c r="J91" s="61">
        <f t="shared" si="57"/>
        <v>0.1817665615141956</v>
      </c>
    </row>
    <row r="92" spans="1:10" x14ac:dyDescent="0.25">
      <c r="A92" s="143">
        <v>44</v>
      </c>
      <c r="B92" s="144"/>
      <c r="C92" s="145"/>
      <c r="D92" s="44" t="s">
        <v>230</v>
      </c>
      <c r="E92" s="45">
        <f t="shared" ref="E92:I93" si="63">+E93</f>
        <v>4512</v>
      </c>
      <c r="F92" s="45">
        <f t="shared" si="63"/>
        <v>306</v>
      </c>
      <c r="G92" s="45">
        <f t="shared" si="63"/>
        <v>4818</v>
      </c>
      <c r="H92" s="45">
        <f t="shared" si="63"/>
        <v>3457.25</v>
      </c>
      <c r="I92" s="45">
        <f t="shared" si="63"/>
        <v>1360.75</v>
      </c>
      <c r="J92" s="64">
        <f t="shared" si="57"/>
        <v>0.71756953092569531</v>
      </c>
    </row>
    <row r="93" spans="1:10" x14ac:dyDescent="0.25">
      <c r="A93" s="146">
        <v>3</v>
      </c>
      <c r="B93" s="147"/>
      <c r="C93" s="148"/>
      <c r="D93" s="46" t="s">
        <v>215</v>
      </c>
      <c r="E93" s="47">
        <f t="shared" si="63"/>
        <v>4512</v>
      </c>
      <c r="F93" s="47">
        <f t="shared" si="63"/>
        <v>306</v>
      </c>
      <c r="G93" s="47">
        <f t="shared" si="63"/>
        <v>4818</v>
      </c>
      <c r="H93" s="47">
        <f t="shared" si="63"/>
        <v>3457.25</v>
      </c>
      <c r="I93" s="47">
        <f t="shared" si="63"/>
        <v>1360.75</v>
      </c>
      <c r="J93" s="65">
        <f t="shared" si="57"/>
        <v>0.71756953092569531</v>
      </c>
    </row>
    <row r="94" spans="1:10" x14ac:dyDescent="0.25">
      <c r="A94" s="134">
        <v>32</v>
      </c>
      <c r="B94" s="135"/>
      <c r="C94" s="136"/>
      <c r="D94" s="46" t="s">
        <v>216</v>
      </c>
      <c r="E94" s="48">
        <f>+PR!D98</f>
        <v>4512</v>
      </c>
      <c r="F94" s="48">
        <f>+PR!E98</f>
        <v>306</v>
      </c>
      <c r="G94" s="48">
        <f>+PR!F98</f>
        <v>4818</v>
      </c>
      <c r="H94" s="48">
        <f>+PR!H98</f>
        <v>3457.25</v>
      </c>
      <c r="I94" s="48">
        <f>+G94-H94</f>
        <v>1360.75</v>
      </c>
      <c r="J94" s="61">
        <f t="shared" si="57"/>
        <v>0.71756953092569531</v>
      </c>
    </row>
    <row r="95" spans="1:10" s="41" customFormat="1" x14ac:dyDescent="0.25">
      <c r="A95" s="137">
        <v>8056</v>
      </c>
      <c r="B95" s="138"/>
      <c r="C95" s="139"/>
      <c r="D95" s="39" t="s">
        <v>233</v>
      </c>
      <c r="E95" s="40">
        <f t="shared" ref="E95:I98" si="64">+E96</f>
        <v>15927</v>
      </c>
      <c r="F95" s="40">
        <f t="shared" si="64"/>
        <v>0</v>
      </c>
      <c r="G95" s="40">
        <f t="shared" si="64"/>
        <v>15927</v>
      </c>
      <c r="H95" s="40">
        <f t="shared" si="64"/>
        <v>0</v>
      </c>
      <c r="I95" s="40">
        <f t="shared" si="64"/>
        <v>15927</v>
      </c>
      <c r="J95" s="62">
        <f t="shared" si="57"/>
        <v>0</v>
      </c>
    </row>
    <row r="96" spans="1:10" s="41" customFormat="1" x14ac:dyDescent="0.25">
      <c r="A96" s="140" t="s">
        <v>234</v>
      </c>
      <c r="B96" s="141"/>
      <c r="C96" s="142"/>
      <c r="D96" s="42" t="s">
        <v>134</v>
      </c>
      <c r="E96" s="43">
        <f t="shared" si="64"/>
        <v>15927</v>
      </c>
      <c r="F96" s="43">
        <f t="shared" si="64"/>
        <v>0</v>
      </c>
      <c r="G96" s="43">
        <f t="shared" si="64"/>
        <v>15927</v>
      </c>
      <c r="H96" s="43">
        <f t="shared" si="64"/>
        <v>0</v>
      </c>
      <c r="I96" s="43">
        <f t="shared" si="64"/>
        <v>15927</v>
      </c>
      <c r="J96" s="63">
        <f t="shared" si="57"/>
        <v>0</v>
      </c>
    </row>
    <row r="97" spans="1:17" x14ac:dyDescent="0.25">
      <c r="A97" s="143">
        <v>31</v>
      </c>
      <c r="B97" s="144"/>
      <c r="C97" s="145"/>
      <c r="D97" s="44" t="s">
        <v>10</v>
      </c>
      <c r="E97" s="45">
        <f t="shared" si="64"/>
        <v>15927</v>
      </c>
      <c r="F97" s="45">
        <f t="shared" si="64"/>
        <v>0</v>
      </c>
      <c r="G97" s="45">
        <f t="shared" si="64"/>
        <v>15927</v>
      </c>
      <c r="H97" s="45">
        <f t="shared" si="64"/>
        <v>0</v>
      </c>
      <c r="I97" s="45">
        <f t="shared" si="64"/>
        <v>15927</v>
      </c>
      <c r="J97" s="64">
        <f t="shared" si="57"/>
        <v>0</v>
      </c>
    </row>
    <row r="98" spans="1:17" x14ac:dyDescent="0.25">
      <c r="A98" s="146">
        <v>4</v>
      </c>
      <c r="B98" s="147"/>
      <c r="C98" s="148"/>
      <c r="D98" s="46" t="s">
        <v>224</v>
      </c>
      <c r="E98" s="47">
        <f t="shared" si="64"/>
        <v>15927</v>
      </c>
      <c r="F98" s="47">
        <f t="shared" si="64"/>
        <v>0</v>
      </c>
      <c r="G98" s="47">
        <f t="shared" si="64"/>
        <v>15927</v>
      </c>
      <c r="H98" s="47">
        <f t="shared" si="64"/>
        <v>0</v>
      </c>
      <c r="I98" s="47">
        <f t="shared" si="64"/>
        <v>15927</v>
      </c>
      <c r="J98" s="65">
        <f t="shared" si="57"/>
        <v>0</v>
      </c>
    </row>
    <row r="99" spans="1:17" x14ac:dyDescent="0.25">
      <c r="A99" s="134">
        <v>42</v>
      </c>
      <c r="B99" s="135"/>
      <c r="C99" s="136"/>
      <c r="D99" s="46" t="s">
        <v>225</v>
      </c>
      <c r="E99" s="48">
        <f>+PR!D102</f>
        <v>15927</v>
      </c>
      <c r="F99" s="48">
        <f>+PR!E102</f>
        <v>0</v>
      </c>
      <c r="G99" s="48">
        <f>+PR!F102</f>
        <v>15927</v>
      </c>
      <c r="H99" s="48">
        <f>+PR!H102</f>
        <v>0</v>
      </c>
      <c r="I99" s="48">
        <f>+G99-H99</f>
        <v>15927</v>
      </c>
      <c r="J99" s="61">
        <f t="shared" si="57"/>
        <v>0</v>
      </c>
    </row>
    <row r="100" spans="1:17" s="41" customFormat="1" x14ac:dyDescent="0.25">
      <c r="A100" s="137">
        <v>8057</v>
      </c>
      <c r="B100" s="138"/>
      <c r="C100" s="139"/>
      <c r="D100" s="39" t="s">
        <v>235</v>
      </c>
      <c r="E100" s="40">
        <f t="shared" ref="E100:I103" si="65">+E101</f>
        <v>597</v>
      </c>
      <c r="F100" s="40">
        <f t="shared" si="65"/>
        <v>140</v>
      </c>
      <c r="G100" s="40">
        <f t="shared" si="65"/>
        <v>737</v>
      </c>
      <c r="H100" s="40">
        <f t="shared" si="65"/>
        <v>0</v>
      </c>
      <c r="I100" s="40">
        <f t="shared" si="65"/>
        <v>737</v>
      </c>
      <c r="J100" s="62">
        <f t="shared" si="57"/>
        <v>0</v>
      </c>
    </row>
    <row r="101" spans="1:17" s="41" customFormat="1" x14ac:dyDescent="0.25">
      <c r="A101" s="140" t="s">
        <v>236</v>
      </c>
      <c r="B101" s="141"/>
      <c r="C101" s="142"/>
      <c r="D101" s="42" t="s">
        <v>134</v>
      </c>
      <c r="E101" s="43">
        <f t="shared" si="65"/>
        <v>597</v>
      </c>
      <c r="F101" s="43">
        <f t="shared" si="65"/>
        <v>140</v>
      </c>
      <c r="G101" s="43">
        <f t="shared" si="65"/>
        <v>737</v>
      </c>
      <c r="H101" s="43">
        <f t="shared" si="65"/>
        <v>0</v>
      </c>
      <c r="I101" s="43">
        <f t="shared" si="65"/>
        <v>737</v>
      </c>
      <c r="J101" s="63">
        <f t="shared" si="57"/>
        <v>0</v>
      </c>
    </row>
    <row r="102" spans="1:17" x14ac:dyDescent="0.25">
      <c r="A102" s="143">
        <v>25</v>
      </c>
      <c r="B102" s="144"/>
      <c r="C102" s="145"/>
      <c r="D102" s="44" t="s">
        <v>180</v>
      </c>
      <c r="E102" s="45">
        <f t="shared" si="65"/>
        <v>597</v>
      </c>
      <c r="F102" s="45">
        <f t="shared" si="65"/>
        <v>140</v>
      </c>
      <c r="G102" s="45">
        <f t="shared" si="65"/>
        <v>737</v>
      </c>
      <c r="H102" s="45">
        <f t="shared" si="65"/>
        <v>0</v>
      </c>
      <c r="I102" s="45">
        <f t="shared" si="65"/>
        <v>737</v>
      </c>
      <c r="J102" s="64">
        <f t="shared" si="57"/>
        <v>0</v>
      </c>
    </row>
    <row r="103" spans="1:17" x14ac:dyDescent="0.25">
      <c r="A103" s="146">
        <v>4</v>
      </c>
      <c r="B103" s="147"/>
      <c r="C103" s="148"/>
      <c r="D103" s="46" t="s">
        <v>224</v>
      </c>
      <c r="E103" s="47">
        <f t="shared" si="65"/>
        <v>597</v>
      </c>
      <c r="F103" s="47">
        <f t="shared" si="65"/>
        <v>140</v>
      </c>
      <c r="G103" s="47">
        <f t="shared" si="65"/>
        <v>737</v>
      </c>
      <c r="H103" s="47">
        <f t="shared" si="65"/>
        <v>0</v>
      </c>
      <c r="I103" s="47">
        <f t="shared" si="65"/>
        <v>737</v>
      </c>
      <c r="J103" s="65">
        <f t="shared" si="57"/>
        <v>0</v>
      </c>
    </row>
    <row r="104" spans="1:17" x14ac:dyDescent="0.25">
      <c r="A104" s="134">
        <v>42</v>
      </c>
      <c r="B104" s="135"/>
      <c r="C104" s="136"/>
      <c r="D104" s="46" t="s">
        <v>225</v>
      </c>
      <c r="E104" s="48">
        <f>+VR!D88</f>
        <v>597</v>
      </c>
      <c r="F104" s="48">
        <f>+VR!E88</f>
        <v>140</v>
      </c>
      <c r="G104" s="48">
        <f>+VR!F88</f>
        <v>737</v>
      </c>
      <c r="H104" s="48">
        <f>+VR!H88</f>
        <v>0</v>
      </c>
      <c r="I104" s="48">
        <f>+G104-H104</f>
        <v>737</v>
      </c>
      <c r="J104" s="61">
        <f t="shared" si="57"/>
        <v>0</v>
      </c>
    </row>
    <row r="105" spans="1:17" x14ac:dyDescent="0.25">
      <c r="E105" s="49"/>
      <c r="F105" s="49"/>
      <c r="G105" s="49"/>
      <c r="H105" s="49"/>
      <c r="I105" s="49"/>
      <c r="J105" s="49"/>
    </row>
    <row r="106" spans="1:17" outlineLevel="1" x14ac:dyDescent="0.25">
      <c r="D106" s="50" t="s">
        <v>183</v>
      </c>
      <c r="E106" s="49">
        <f>+E42+E59+E64+E23</f>
        <v>279249</v>
      </c>
      <c r="F106" s="49">
        <f t="shared" ref="F106:I106" si="66">+F42+F59+F64+F23</f>
        <v>22425</v>
      </c>
      <c r="G106" s="49">
        <f t="shared" si="66"/>
        <v>301674</v>
      </c>
      <c r="H106" s="49">
        <f t="shared" si="66"/>
        <v>143428.66</v>
      </c>
      <c r="I106" s="49">
        <f t="shared" si="66"/>
        <v>158245.34</v>
      </c>
      <c r="J106" s="69">
        <f t="shared" ref="J106:J117" si="67">+IFERROR((H106/G106),0)</f>
        <v>0.4754425638271777</v>
      </c>
      <c r="L106" s="49"/>
      <c r="M106" s="49"/>
      <c r="N106" s="49"/>
      <c r="O106" s="49"/>
      <c r="P106" s="49"/>
      <c r="Q106" s="49"/>
    </row>
    <row r="107" spans="1:17" outlineLevel="1" x14ac:dyDescent="0.25">
      <c r="D107" s="75" t="s">
        <v>256</v>
      </c>
      <c r="E107" s="49">
        <f>+E68</f>
        <v>0</v>
      </c>
      <c r="F107" s="49">
        <f t="shared" ref="F107:I107" si="68">+F68</f>
        <v>3270</v>
      </c>
      <c r="G107" s="49">
        <f t="shared" si="68"/>
        <v>3270</v>
      </c>
      <c r="H107" s="49">
        <f t="shared" si="68"/>
        <v>0</v>
      </c>
      <c r="I107" s="49">
        <f t="shared" si="68"/>
        <v>3270</v>
      </c>
      <c r="J107" s="69">
        <f t="shared" si="67"/>
        <v>0</v>
      </c>
      <c r="L107" s="49"/>
      <c r="M107" s="49"/>
      <c r="N107" s="49"/>
      <c r="O107" s="49"/>
      <c r="P107" s="49"/>
      <c r="Q107" s="49"/>
    </row>
    <row r="108" spans="1:17" outlineLevel="1" x14ac:dyDescent="0.25">
      <c r="D108" s="50" t="s">
        <v>184</v>
      </c>
      <c r="E108" s="49">
        <f>+E11+E97</f>
        <v>166034</v>
      </c>
      <c r="F108" s="49">
        <f t="shared" ref="F108:I108" si="69">+F11+F97</f>
        <v>413</v>
      </c>
      <c r="G108" s="49">
        <f t="shared" si="69"/>
        <v>166447</v>
      </c>
      <c r="H108" s="49">
        <f t="shared" si="69"/>
        <v>73201.109999999986</v>
      </c>
      <c r="I108" s="49">
        <f t="shared" si="69"/>
        <v>93245.890000000014</v>
      </c>
      <c r="J108" s="69">
        <f t="shared" si="67"/>
        <v>0.43978629834121363</v>
      </c>
      <c r="L108" s="49"/>
      <c r="M108" s="49"/>
      <c r="N108" s="49"/>
      <c r="O108" s="49"/>
      <c r="P108" s="49"/>
      <c r="Q108" s="49"/>
    </row>
    <row r="109" spans="1:17" outlineLevel="1" x14ac:dyDescent="0.25">
      <c r="D109" s="50" t="s">
        <v>185</v>
      </c>
      <c r="E109" s="49">
        <f t="shared" ref="E109:I109" si="70">+E89</f>
        <v>2522</v>
      </c>
      <c r="F109" s="49">
        <f t="shared" si="70"/>
        <v>-1571</v>
      </c>
      <c r="G109" s="49">
        <f t="shared" si="70"/>
        <v>951</v>
      </c>
      <c r="H109" s="49">
        <f t="shared" si="70"/>
        <v>172.86</v>
      </c>
      <c r="I109" s="49">
        <f t="shared" si="70"/>
        <v>778.14</v>
      </c>
      <c r="J109" s="69">
        <f t="shared" si="67"/>
        <v>0.1817665615141956</v>
      </c>
      <c r="L109" s="49"/>
      <c r="M109" s="49"/>
      <c r="N109" s="49"/>
      <c r="O109" s="49"/>
      <c r="P109" s="49"/>
      <c r="Q109" s="49"/>
    </row>
    <row r="110" spans="1:17" outlineLevel="1" x14ac:dyDescent="0.25">
      <c r="D110" s="50" t="s">
        <v>186</v>
      </c>
      <c r="E110" s="49">
        <f>+E92+E71</f>
        <v>86801</v>
      </c>
      <c r="F110" s="49">
        <f t="shared" ref="F110:I110" si="71">+F92+F71</f>
        <v>4506</v>
      </c>
      <c r="G110" s="49">
        <f t="shared" si="71"/>
        <v>91307</v>
      </c>
      <c r="H110" s="49">
        <f t="shared" si="71"/>
        <v>76283.540000000008</v>
      </c>
      <c r="I110" s="49">
        <f t="shared" si="71"/>
        <v>15023.459999999995</v>
      </c>
      <c r="J110" s="69">
        <f t="shared" si="67"/>
        <v>0.83546212229073358</v>
      </c>
      <c r="L110" s="49"/>
      <c r="M110" s="49"/>
      <c r="N110" s="49"/>
      <c r="O110" s="49"/>
      <c r="P110" s="49"/>
      <c r="Q110" s="49"/>
    </row>
    <row r="111" spans="1:17" outlineLevel="1" x14ac:dyDescent="0.25">
      <c r="D111" s="50" t="s">
        <v>188</v>
      </c>
      <c r="E111" s="49">
        <f>+E16</f>
        <v>2030544</v>
      </c>
      <c r="F111" s="49">
        <f t="shared" ref="F111:I111" si="72">+F16</f>
        <v>114000</v>
      </c>
      <c r="G111" s="49">
        <f t="shared" si="72"/>
        <v>2144544</v>
      </c>
      <c r="H111" s="49">
        <f t="shared" si="72"/>
        <v>930484.8899999999</v>
      </c>
      <c r="I111" s="49">
        <f t="shared" si="72"/>
        <v>1214059.1100000001</v>
      </c>
      <c r="J111" s="69">
        <f t="shared" si="67"/>
        <v>0.43388472794216387</v>
      </c>
      <c r="L111" s="49"/>
      <c r="M111" s="49"/>
      <c r="N111" s="49"/>
      <c r="O111" s="49"/>
      <c r="P111" s="49"/>
      <c r="Q111" s="49"/>
    </row>
    <row r="112" spans="1:17" outlineLevel="1" x14ac:dyDescent="0.25">
      <c r="D112" s="50" t="s">
        <v>189</v>
      </c>
      <c r="E112" s="49">
        <f>+E34+E47+E81+E85+E75</f>
        <v>237918</v>
      </c>
      <c r="F112" s="49">
        <f t="shared" ref="F112:H112" si="73">+F34+F47+F81+F85+F75</f>
        <v>22603</v>
      </c>
      <c r="G112" s="49">
        <f t="shared" si="73"/>
        <v>260521</v>
      </c>
      <c r="H112" s="49">
        <f t="shared" si="73"/>
        <v>124740.06</v>
      </c>
      <c r="I112" s="49">
        <f>+I34+I47+I81+I85+I75</f>
        <v>135780.94</v>
      </c>
      <c r="J112" s="69">
        <f t="shared" si="67"/>
        <v>0.47880999996161538</v>
      </c>
      <c r="L112" s="49"/>
      <c r="M112" s="49"/>
      <c r="N112" s="49"/>
      <c r="O112" s="49"/>
      <c r="P112" s="49"/>
      <c r="Q112" s="49"/>
    </row>
    <row r="113" spans="4:17" outlineLevel="1" x14ac:dyDescent="0.25">
      <c r="D113" s="50" t="s">
        <v>187</v>
      </c>
      <c r="E113" s="49">
        <f t="shared" ref="E113:I113" si="74">+E102</f>
        <v>597</v>
      </c>
      <c r="F113" s="49">
        <f t="shared" si="74"/>
        <v>140</v>
      </c>
      <c r="G113" s="49">
        <f t="shared" si="74"/>
        <v>737</v>
      </c>
      <c r="H113" s="49">
        <f t="shared" si="74"/>
        <v>0</v>
      </c>
      <c r="I113" s="49">
        <f t="shared" si="74"/>
        <v>737</v>
      </c>
      <c r="J113" s="69">
        <f t="shared" si="67"/>
        <v>0</v>
      </c>
      <c r="L113" s="49"/>
      <c r="M113" s="49"/>
      <c r="N113" s="49"/>
      <c r="O113" s="49"/>
      <c r="P113" s="49"/>
      <c r="Q113" s="49"/>
    </row>
    <row r="114" spans="4:17" outlineLevel="1" x14ac:dyDescent="0.25">
      <c r="D114" s="50" t="s">
        <v>237</v>
      </c>
      <c r="E114" s="49">
        <f>+E30+E53</f>
        <v>0</v>
      </c>
      <c r="F114" s="49">
        <f t="shared" ref="F114:I114" si="75">+F30+F53</f>
        <v>1442</v>
      </c>
      <c r="G114" s="49">
        <f t="shared" si="75"/>
        <v>1442</v>
      </c>
      <c r="H114" s="49">
        <f t="shared" si="75"/>
        <v>791.02</v>
      </c>
      <c r="I114" s="49">
        <f t="shared" si="75"/>
        <v>650.98</v>
      </c>
      <c r="J114" s="69">
        <f t="shared" si="67"/>
        <v>0.54855755894590841</v>
      </c>
      <c r="L114" s="49"/>
      <c r="M114" s="49"/>
      <c r="N114" s="49"/>
      <c r="O114" s="49"/>
      <c r="P114" s="49"/>
      <c r="Q114" s="49"/>
    </row>
    <row r="115" spans="4:17" s="41" customFormat="1" ht="15.75" customHeight="1" outlineLevel="1" x14ac:dyDescent="0.25">
      <c r="E115" s="51">
        <f t="shared" ref="E115" si="76">SUM(E106:E114)</f>
        <v>2803665</v>
      </c>
      <c r="F115" s="51">
        <f t="shared" ref="F115:I115" si="77">SUM(F106:F114)</f>
        <v>167228</v>
      </c>
      <c r="G115" s="51">
        <f t="shared" si="77"/>
        <v>2970893</v>
      </c>
      <c r="H115" s="51">
        <f t="shared" si="77"/>
        <v>1349102.14</v>
      </c>
      <c r="I115" s="51">
        <f t="shared" si="77"/>
        <v>1621790.86</v>
      </c>
      <c r="J115" s="70">
        <f t="shared" si="67"/>
        <v>0.45410660700334882</v>
      </c>
    </row>
    <row r="116" spans="4:17" s="41" customFormat="1" outlineLevel="1" x14ac:dyDescent="0.25">
      <c r="E116" s="51">
        <f>+E101+E96+E88+E80+E63+E58+E41+E22+E15+E10+E84+E75</f>
        <v>2803665</v>
      </c>
      <c r="F116" s="51">
        <f t="shared" ref="F116:I116" si="78">+F101+F96+F88+F80+F63+F58+F41+F22+F15+F10+F84+F75</f>
        <v>167228</v>
      </c>
      <c r="G116" s="51">
        <f t="shared" si="78"/>
        <v>2970893</v>
      </c>
      <c r="H116" s="51">
        <f t="shared" si="78"/>
        <v>1349102.1400000001</v>
      </c>
      <c r="I116" s="51">
        <f t="shared" si="78"/>
        <v>1621790.8599999999</v>
      </c>
      <c r="J116" s="70">
        <f t="shared" si="67"/>
        <v>0.45410660700334887</v>
      </c>
    </row>
    <row r="117" spans="4:17" s="41" customFormat="1" outlineLevel="1" x14ac:dyDescent="0.25">
      <c r="E117" s="51">
        <f t="shared" ref="E117" si="79">+E115-E116</f>
        <v>0</v>
      </c>
      <c r="F117" s="51">
        <f t="shared" ref="F117:I117" si="80">+F115-F116</f>
        <v>0</v>
      </c>
      <c r="G117" s="51">
        <f t="shared" si="80"/>
        <v>0</v>
      </c>
      <c r="H117" s="51">
        <f t="shared" si="80"/>
        <v>0</v>
      </c>
      <c r="I117" s="51">
        <f t="shared" si="80"/>
        <v>0</v>
      </c>
      <c r="J117" s="70">
        <f t="shared" si="67"/>
        <v>0</v>
      </c>
    </row>
    <row r="118" spans="4:17" x14ac:dyDescent="0.25">
      <c r="H118" s="49"/>
    </row>
    <row r="120" spans="4:17" x14ac:dyDescent="0.25">
      <c r="E120" s="49"/>
      <c r="F120" s="49"/>
      <c r="G120" s="49"/>
      <c r="H120" s="49"/>
      <c r="I120" s="49"/>
    </row>
    <row r="121" spans="4:17" x14ac:dyDescent="0.25">
      <c r="E121" s="49"/>
      <c r="F121" s="116" t="s">
        <v>266</v>
      </c>
      <c r="H121" s="49"/>
    </row>
  </sheetData>
  <mergeCells count="102">
    <mergeCell ref="A91:C91"/>
    <mergeCell ref="A92:C92"/>
    <mergeCell ref="A93:C93"/>
    <mergeCell ref="A94:C94"/>
    <mergeCell ref="A95:C95"/>
    <mergeCell ref="A74:C74"/>
    <mergeCell ref="A103:C103"/>
    <mergeCell ref="A104:C104"/>
    <mergeCell ref="A97:C97"/>
    <mergeCell ref="A98:C98"/>
    <mergeCell ref="A99:C99"/>
    <mergeCell ref="A100:C100"/>
    <mergeCell ref="A101:C101"/>
    <mergeCell ref="A102:C102"/>
    <mergeCell ref="A96:C96"/>
    <mergeCell ref="A81:C81"/>
    <mergeCell ref="A82:C82"/>
    <mergeCell ref="A83:C83"/>
    <mergeCell ref="A88:C88"/>
    <mergeCell ref="A89:C89"/>
    <mergeCell ref="A90:C90"/>
    <mergeCell ref="A61:C61"/>
    <mergeCell ref="A62:C62"/>
    <mergeCell ref="A63:C63"/>
    <mergeCell ref="A64:C64"/>
    <mergeCell ref="A65:C65"/>
    <mergeCell ref="A84:C84"/>
    <mergeCell ref="A85:C85"/>
    <mergeCell ref="A86:C86"/>
    <mergeCell ref="A87:C87"/>
    <mergeCell ref="A80:C80"/>
    <mergeCell ref="A79:C79"/>
    <mergeCell ref="A75:C75"/>
    <mergeCell ref="A76:C76"/>
    <mergeCell ref="A77:C77"/>
    <mergeCell ref="A78:C78"/>
    <mergeCell ref="A66:C66"/>
    <mergeCell ref="A67:C67"/>
    <mergeCell ref="A71:C71"/>
    <mergeCell ref="A72:C72"/>
    <mergeCell ref="A73:C73"/>
    <mergeCell ref="A68:C68"/>
    <mergeCell ref="A69:C69"/>
    <mergeCell ref="A70:C70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48:C48"/>
    <mergeCell ref="A36:C36"/>
    <mergeCell ref="A37:C37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8:C38"/>
    <mergeCell ref="A35:C35"/>
    <mergeCell ref="A21:C21"/>
    <mergeCell ref="A22:C22"/>
    <mergeCell ref="A23:C23"/>
    <mergeCell ref="A24:C24"/>
    <mergeCell ref="A25:C25"/>
    <mergeCell ref="A26:C26"/>
    <mergeCell ref="A30:C30"/>
    <mergeCell ref="A31:C31"/>
    <mergeCell ref="A32:C32"/>
    <mergeCell ref="A33:C33"/>
    <mergeCell ref="A34:C34"/>
    <mergeCell ref="A28:C28"/>
    <mergeCell ref="A29:C29"/>
    <mergeCell ref="A27:C27"/>
    <mergeCell ref="D3:G3"/>
    <mergeCell ref="D4:G4"/>
    <mergeCell ref="D2:G2"/>
    <mergeCell ref="A6:J6"/>
    <mergeCell ref="A8:C8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1" manualBreakCount="1">
    <brk id="62" max="6" man="1"/>
  </rowBreaks>
  <colBreaks count="1" manualBreakCount="1">
    <brk id="7" max="10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0"/>
  <sheetViews>
    <sheetView zoomScaleNormal="100" workbookViewId="0">
      <pane xSplit="3" ySplit="6" topLeftCell="D7" activePane="bottomRight" state="frozen"/>
      <selection activeCell="A29" sqref="A29"/>
      <selection pane="topRight" activeCell="A29" sqref="A29"/>
      <selection pane="bottomLeft" activeCell="A29" sqref="A29"/>
      <selection pane="bottomRight" activeCell="D7" sqref="D7"/>
    </sheetView>
  </sheetViews>
  <sheetFormatPr defaultRowHeight="15" x14ac:dyDescent="0.25"/>
  <cols>
    <col min="1" max="2" width="9" bestFit="1" customWidth="1" collapsed="1"/>
    <col min="3" max="3" width="42.42578125" customWidth="1" collapsed="1"/>
    <col min="4" max="4" width="12.7109375" bestFit="1" customWidth="1" collapsed="1"/>
    <col min="5" max="5" width="12.28515625" bestFit="1" customWidth="1" collapsed="1"/>
    <col min="6" max="6" width="12" bestFit="1" customWidth="1" collapsed="1"/>
    <col min="7" max="7" width="3.140625" customWidth="1"/>
    <col min="8" max="8" width="15.140625" customWidth="1" collapsed="1"/>
    <col min="9" max="10" width="10.85546875" customWidth="1" collapsed="1"/>
    <col min="11" max="11" width="3.85546875" style="10" customWidth="1"/>
    <col min="13" max="15" width="13.28515625" bestFit="1" customWidth="1"/>
  </cols>
  <sheetData>
    <row r="1" spans="1:14" x14ac:dyDescent="0.25">
      <c r="B1" s="1"/>
      <c r="C1" s="1" t="s">
        <v>137</v>
      </c>
    </row>
    <row r="2" spans="1:14" x14ac:dyDescent="0.25">
      <c r="B2" s="1"/>
      <c r="C2" s="1" t="s">
        <v>138</v>
      </c>
    </row>
    <row r="3" spans="1:14" x14ac:dyDescent="0.25">
      <c r="B3" s="1"/>
      <c r="C3" s="1" t="s">
        <v>139</v>
      </c>
    </row>
    <row r="4" spans="1:14" x14ac:dyDescent="0.25">
      <c r="B4" s="1"/>
      <c r="C4" s="78" t="s">
        <v>272</v>
      </c>
    </row>
    <row r="5" spans="1:14" x14ac:dyDescent="0.25">
      <c r="B5" s="1"/>
      <c r="N5" s="11"/>
    </row>
    <row r="6" spans="1:14" ht="30" x14ac:dyDescent="0.25">
      <c r="A6" s="107" t="s">
        <v>0</v>
      </c>
      <c r="B6" s="104" t="s">
        <v>1</v>
      </c>
      <c r="C6" s="104" t="s">
        <v>2</v>
      </c>
      <c r="D6" s="105" t="s">
        <v>3</v>
      </c>
      <c r="E6" s="105" t="s">
        <v>181</v>
      </c>
      <c r="F6" s="106" t="s">
        <v>182</v>
      </c>
      <c r="H6" s="4" t="s">
        <v>210</v>
      </c>
      <c r="I6" s="27" t="s">
        <v>211</v>
      </c>
      <c r="J6" s="4" t="s">
        <v>212</v>
      </c>
    </row>
    <row r="7" spans="1:14" s="5" customFormat="1" x14ac:dyDescent="0.25">
      <c r="A7" s="80"/>
      <c r="B7" s="81"/>
      <c r="C7" s="81" t="s">
        <v>5</v>
      </c>
      <c r="D7" s="82">
        <f>D8+D56+D99</f>
        <v>534606</v>
      </c>
      <c r="E7" s="82">
        <f t="shared" ref="E7:F7" si="0">E8+E56+E99</f>
        <v>29043</v>
      </c>
      <c r="F7" s="83">
        <f t="shared" si="0"/>
        <v>563649</v>
      </c>
      <c r="H7" s="6">
        <f t="shared" ref="H7" si="1">H8+H56+H99</f>
        <v>293086.17</v>
      </c>
      <c r="I7" s="6">
        <f t="shared" ref="I7" si="2">I8+I56+I99</f>
        <v>270562.83</v>
      </c>
      <c r="J7" s="28">
        <f>+IFERROR((H7/F7),0)</f>
        <v>0.51997993432082734</v>
      </c>
    </row>
    <row r="8" spans="1:14" s="5" customFormat="1" x14ac:dyDescent="0.25">
      <c r="A8" s="84"/>
      <c r="B8" s="85" t="s">
        <v>6</v>
      </c>
      <c r="C8" s="85" t="s">
        <v>7</v>
      </c>
      <c r="D8" s="86">
        <f>D9</f>
        <v>150107</v>
      </c>
      <c r="E8" s="86">
        <f t="shared" ref="E8:I9" si="3">E9</f>
        <v>413</v>
      </c>
      <c r="F8" s="87">
        <f t="shared" si="3"/>
        <v>150520</v>
      </c>
      <c r="H8" s="6">
        <f t="shared" si="3"/>
        <v>73201.109999999986</v>
      </c>
      <c r="I8" s="6">
        <f t="shared" si="3"/>
        <v>77318.890000000014</v>
      </c>
      <c r="J8" s="28">
        <f t="shared" ref="J8:J75" si="4">+IFERROR((H8/F8),0)</f>
        <v>0.48632148551687476</v>
      </c>
    </row>
    <row r="9" spans="1:14" s="5" customFormat="1" x14ac:dyDescent="0.25">
      <c r="A9" s="88"/>
      <c r="B9" s="89" t="s">
        <v>8</v>
      </c>
      <c r="C9" s="89" t="s">
        <v>9</v>
      </c>
      <c r="D9" s="90">
        <f>D10</f>
        <v>150107</v>
      </c>
      <c r="E9" s="90">
        <f t="shared" si="3"/>
        <v>413</v>
      </c>
      <c r="F9" s="91">
        <f t="shared" si="3"/>
        <v>150520</v>
      </c>
      <c r="G9" s="55"/>
      <c r="H9" s="56">
        <f t="shared" si="3"/>
        <v>73201.109999999986</v>
      </c>
      <c r="I9" s="56">
        <f t="shared" si="3"/>
        <v>77318.890000000014</v>
      </c>
      <c r="J9" s="57">
        <f t="shared" si="4"/>
        <v>0.48632148551687476</v>
      </c>
    </row>
    <row r="10" spans="1:14" s="5" customFormat="1" x14ac:dyDescent="0.25">
      <c r="A10" s="84" t="s">
        <v>4</v>
      </c>
      <c r="B10" s="85"/>
      <c r="C10" s="85" t="s">
        <v>10</v>
      </c>
      <c r="D10" s="86">
        <f>SUM(D11:D55)</f>
        <v>150107</v>
      </c>
      <c r="E10" s="86">
        <f t="shared" ref="E10:F10" si="5">SUM(E11:E55)</f>
        <v>413</v>
      </c>
      <c r="F10" s="87">
        <f t="shared" si="5"/>
        <v>150520</v>
      </c>
      <c r="H10" s="6">
        <f t="shared" ref="H10" si="6">SUM(H11:H55)</f>
        <v>73201.109999999986</v>
      </c>
      <c r="I10" s="6">
        <f t="shared" ref="I10" si="7">SUM(I11:I55)</f>
        <v>77318.890000000014</v>
      </c>
      <c r="J10" s="28">
        <f t="shared" si="4"/>
        <v>0.48632148551687476</v>
      </c>
      <c r="L10" s="25">
        <v>0</v>
      </c>
    </row>
    <row r="11" spans="1:14" x14ac:dyDescent="0.25">
      <c r="A11" s="92" t="s">
        <v>4</v>
      </c>
      <c r="B11" s="108" t="s">
        <v>11</v>
      </c>
      <c r="C11" s="93" t="s">
        <v>12</v>
      </c>
      <c r="D11" s="94">
        <v>5309</v>
      </c>
      <c r="E11" s="94">
        <v>0</v>
      </c>
      <c r="F11" s="95">
        <f>D11+E11</f>
        <v>5309</v>
      </c>
      <c r="H11" s="8">
        <v>3136.44</v>
      </c>
      <c r="I11" s="8">
        <f t="shared" ref="I11:I55" si="8">F11-H11</f>
        <v>2172.56</v>
      </c>
      <c r="J11" s="29">
        <f t="shared" si="4"/>
        <v>0.59077792427952536</v>
      </c>
      <c r="K11" s="25"/>
    </row>
    <row r="12" spans="1:14" x14ac:dyDescent="0.25">
      <c r="A12" s="92" t="s">
        <v>4</v>
      </c>
      <c r="B12" s="108" t="s">
        <v>13</v>
      </c>
      <c r="C12" s="93" t="s">
        <v>14</v>
      </c>
      <c r="D12" s="94">
        <v>664</v>
      </c>
      <c r="E12" s="94">
        <v>200</v>
      </c>
      <c r="F12" s="95">
        <f t="shared" ref="F12:F55" si="9">D12+E12</f>
        <v>864</v>
      </c>
      <c r="H12" s="8">
        <v>629.54</v>
      </c>
      <c r="I12" s="8">
        <f t="shared" si="8"/>
        <v>234.46000000000004</v>
      </c>
      <c r="J12" s="29">
        <f t="shared" si="4"/>
        <v>0.72863425925925918</v>
      </c>
      <c r="K12" s="25"/>
    </row>
    <row r="13" spans="1:14" x14ac:dyDescent="0.25">
      <c r="A13" s="92" t="s">
        <v>4</v>
      </c>
      <c r="B13" s="108" t="s">
        <v>15</v>
      </c>
      <c r="C13" s="93" t="s">
        <v>16</v>
      </c>
      <c r="D13" s="94">
        <v>1725</v>
      </c>
      <c r="E13" s="94">
        <v>285</v>
      </c>
      <c r="F13" s="95">
        <f t="shared" si="9"/>
        <v>2010</v>
      </c>
      <c r="H13" s="8">
        <v>2042.21</v>
      </c>
      <c r="I13" s="8">
        <f t="shared" si="8"/>
        <v>-32.210000000000036</v>
      </c>
      <c r="J13" s="29">
        <f t="shared" si="4"/>
        <v>1.0160248756218906</v>
      </c>
      <c r="K13" s="25"/>
    </row>
    <row r="14" spans="1:14" x14ac:dyDescent="0.25">
      <c r="A14" s="92" t="s">
        <v>4</v>
      </c>
      <c r="B14" s="108" t="s">
        <v>17</v>
      </c>
      <c r="C14" s="93" t="s">
        <v>18</v>
      </c>
      <c r="D14" s="94"/>
      <c r="E14" s="94">
        <v>100</v>
      </c>
      <c r="F14" s="95">
        <f t="shared" si="9"/>
        <v>100</v>
      </c>
      <c r="H14" s="8">
        <v>58.7</v>
      </c>
      <c r="I14" s="8">
        <f t="shared" si="8"/>
        <v>41.3</v>
      </c>
      <c r="J14" s="29">
        <f t="shared" si="4"/>
        <v>0.58700000000000008</v>
      </c>
      <c r="K14" s="25"/>
    </row>
    <row r="15" spans="1:14" x14ac:dyDescent="0.25">
      <c r="A15" s="92" t="s">
        <v>4</v>
      </c>
      <c r="B15" s="108" t="s">
        <v>19</v>
      </c>
      <c r="C15" s="93" t="s">
        <v>20</v>
      </c>
      <c r="D15" s="94">
        <v>1327</v>
      </c>
      <c r="E15" s="94"/>
      <c r="F15" s="95">
        <f t="shared" si="9"/>
        <v>1327</v>
      </c>
      <c r="H15" s="8">
        <v>818.21</v>
      </c>
      <c r="I15" s="8">
        <f t="shared" si="8"/>
        <v>508.78999999999996</v>
      </c>
      <c r="J15" s="29">
        <f t="shared" si="4"/>
        <v>0.616586284853052</v>
      </c>
      <c r="K15" s="25"/>
      <c r="M15" s="11"/>
    </row>
    <row r="16" spans="1:14" x14ac:dyDescent="0.25">
      <c r="A16" s="92" t="s">
        <v>4</v>
      </c>
      <c r="B16" s="108" t="s">
        <v>21</v>
      </c>
      <c r="C16" s="93" t="s">
        <v>22</v>
      </c>
      <c r="D16" s="94">
        <v>664</v>
      </c>
      <c r="E16" s="94"/>
      <c r="F16" s="95">
        <f t="shared" si="9"/>
        <v>664</v>
      </c>
      <c r="H16" s="8">
        <v>0</v>
      </c>
      <c r="I16" s="8">
        <f t="shared" si="8"/>
        <v>664</v>
      </c>
      <c r="J16" s="29">
        <f t="shared" si="4"/>
        <v>0</v>
      </c>
      <c r="K16" s="25"/>
    </row>
    <row r="17" spans="1:13" x14ac:dyDescent="0.25">
      <c r="A17" s="92" t="s">
        <v>4</v>
      </c>
      <c r="B17" s="108" t="s">
        <v>23</v>
      </c>
      <c r="C17" s="93" t="s">
        <v>24</v>
      </c>
      <c r="D17" s="94">
        <v>4645</v>
      </c>
      <c r="E17" s="94"/>
      <c r="F17" s="95">
        <f t="shared" si="9"/>
        <v>4645</v>
      </c>
      <c r="H17" s="8">
        <v>3095.29</v>
      </c>
      <c r="I17" s="8">
        <f t="shared" si="8"/>
        <v>1549.71</v>
      </c>
      <c r="J17" s="29">
        <f t="shared" si="4"/>
        <v>0.66637029063509146</v>
      </c>
      <c r="K17" s="25"/>
      <c r="M17" s="11"/>
    </row>
    <row r="18" spans="1:13" x14ac:dyDescent="0.25">
      <c r="A18" s="92" t="s">
        <v>4</v>
      </c>
      <c r="B18" s="108" t="s">
        <v>25</v>
      </c>
      <c r="C18" s="93" t="s">
        <v>26</v>
      </c>
      <c r="D18" s="94">
        <v>1327</v>
      </c>
      <c r="E18" s="94"/>
      <c r="F18" s="95">
        <f t="shared" si="9"/>
        <v>1327</v>
      </c>
      <c r="H18" s="8">
        <v>1638.62</v>
      </c>
      <c r="I18" s="8">
        <f t="shared" si="8"/>
        <v>-311.61999999999989</v>
      </c>
      <c r="J18" s="29">
        <f t="shared" si="4"/>
        <v>1.2348304446119065</v>
      </c>
      <c r="K18" s="25"/>
    </row>
    <row r="19" spans="1:13" x14ac:dyDescent="0.25">
      <c r="A19" s="92" t="s">
        <v>4</v>
      </c>
      <c r="B19" s="108" t="s">
        <v>27</v>
      </c>
      <c r="C19" s="93" t="s">
        <v>28</v>
      </c>
      <c r="D19" s="94">
        <v>5973</v>
      </c>
      <c r="E19" s="94"/>
      <c r="F19" s="95">
        <f t="shared" si="9"/>
        <v>5973</v>
      </c>
      <c r="H19" s="8">
        <v>2963.61</v>
      </c>
      <c r="I19" s="8">
        <f t="shared" si="8"/>
        <v>3009.39</v>
      </c>
      <c r="J19" s="29">
        <f t="shared" si="4"/>
        <v>0.49616775489703668</v>
      </c>
      <c r="K19" s="25"/>
    </row>
    <row r="20" spans="1:13" x14ac:dyDescent="0.25">
      <c r="A20" s="92" t="s">
        <v>4</v>
      </c>
      <c r="B20" s="108" t="s">
        <v>29</v>
      </c>
      <c r="C20" s="93" t="s">
        <v>30</v>
      </c>
      <c r="D20" s="94">
        <v>133</v>
      </c>
      <c r="E20" s="94"/>
      <c r="F20" s="95">
        <f t="shared" si="9"/>
        <v>133</v>
      </c>
      <c r="H20" s="8">
        <v>0</v>
      </c>
      <c r="I20" s="8">
        <f t="shared" si="8"/>
        <v>133</v>
      </c>
      <c r="J20" s="29">
        <f t="shared" si="4"/>
        <v>0</v>
      </c>
      <c r="K20" s="25"/>
    </row>
    <row r="21" spans="1:13" x14ac:dyDescent="0.25">
      <c r="A21" s="92" t="s">
        <v>4</v>
      </c>
      <c r="B21" s="108" t="s">
        <v>31</v>
      </c>
      <c r="C21" s="93" t="s">
        <v>32</v>
      </c>
      <c r="D21" s="94">
        <v>3451</v>
      </c>
      <c r="E21" s="94"/>
      <c r="F21" s="95">
        <f t="shared" si="9"/>
        <v>3451</v>
      </c>
      <c r="H21" s="8">
        <v>186.99</v>
      </c>
      <c r="I21" s="8">
        <f t="shared" si="8"/>
        <v>3264.01</v>
      </c>
      <c r="J21" s="29">
        <f t="shared" si="4"/>
        <v>5.4184294407418142E-2</v>
      </c>
      <c r="K21" s="25"/>
    </row>
    <row r="22" spans="1:13" x14ac:dyDescent="0.25">
      <c r="A22" s="92" t="s">
        <v>4</v>
      </c>
      <c r="B22" s="108" t="s">
        <v>33</v>
      </c>
      <c r="C22" s="93" t="s">
        <v>34</v>
      </c>
      <c r="D22" s="94">
        <v>25217</v>
      </c>
      <c r="E22" s="94">
        <v>8422</v>
      </c>
      <c r="F22" s="95">
        <f t="shared" si="9"/>
        <v>33639</v>
      </c>
      <c r="H22" s="8">
        <v>13124.45</v>
      </c>
      <c r="I22" s="8">
        <f t="shared" si="8"/>
        <v>20514.55</v>
      </c>
      <c r="J22" s="29">
        <f t="shared" si="4"/>
        <v>0.39015577157466036</v>
      </c>
      <c r="K22" s="25"/>
    </row>
    <row r="23" spans="1:13" x14ac:dyDescent="0.25">
      <c r="A23" s="92" t="s">
        <v>4</v>
      </c>
      <c r="B23" s="108" t="s">
        <v>35</v>
      </c>
      <c r="C23" s="93" t="s">
        <v>36</v>
      </c>
      <c r="D23" s="94">
        <v>53</v>
      </c>
      <c r="E23" s="94"/>
      <c r="F23" s="95">
        <f t="shared" si="9"/>
        <v>53</v>
      </c>
      <c r="H23" s="8">
        <v>15.02</v>
      </c>
      <c r="I23" s="8">
        <f t="shared" si="8"/>
        <v>37.980000000000004</v>
      </c>
      <c r="J23" s="29">
        <f t="shared" si="4"/>
        <v>0.28339622641509432</v>
      </c>
      <c r="K23" s="25"/>
    </row>
    <row r="24" spans="1:13" x14ac:dyDescent="0.25">
      <c r="A24" s="92" t="s">
        <v>4</v>
      </c>
      <c r="B24" s="108" t="s">
        <v>37</v>
      </c>
      <c r="C24" s="93" t="s">
        <v>38</v>
      </c>
      <c r="D24" s="94">
        <v>2654</v>
      </c>
      <c r="E24" s="94"/>
      <c r="F24" s="95">
        <f t="shared" si="9"/>
        <v>2654</v>
      </c>
      <c r="H24" s="8">
        <v>3517.23</v>
      </c>
      <c r="I24" s="8">
        <f t="shared" si="8"/>
        <v>-863.23</v>
      </c>
      <c r="J24" s="29">
        <f t="shared" si="4"/>
        <v>1.3252562170308968</v>
      </c>
      <c r="K24" s="25"/>
    </row>
    <row r="25" spans="1:13" x14ac:dyDescent="0.25">
      <c r="A25" s="92" t="s">
        <v>4</v>
      </c>
      <c r="B25" s="108" t="s">
        <v>39</v>
      </c>
      <c r="C25" s="93" t="s">
        <v>40</v>
      </c>
      <c r="D25" s="94">
        <v>1991</v>
      </c>
      <c r="E25" s="94"/>
      <c r="F25" s="95">
        <f t="shared" si="9"/>
        <v>1991</v>
      </c>
      <c r="H25" s="8">
        <v>479.91</v>
      </c>
      <c r="I25" s="8">
        <f t="shared" si="8"/>
        <v>1511.09</v>
      </c>
      <c r="J25" s="29">
        <f t="shared" si="4"/>
        <v>0.24103967855349073</v>
      </c>
      <c r="K25" s="25"/>
    </row>
    <row r="26" spans="1:13" x14ac:dyDescent="0.25">
      <c r="A26" s="92" t="s">
        <v>4</v>
      </c>
      <c r="B26" s="108" t="s">
        <v>41</v>
      </c>
      <c r="C26" s="93" t="s">
        <v>42</v>
      </c>
      <c r="D26" s="94">
        <v>1327</v>
      </c>
      <c r="E26" s="94"/>
      <c r="F26" s="95">
        <f t="shared" si="9"/>
        <v>1327</v>
      </c>
      <c r="H26" s="8">
        <v>0</v>
      </c>
      <c r="I26" s="8">
        <f t="shared" si="8"/>
        <v>1327</v>
      </c>
      <c r="J26" s="29">
        <f t="shared" si="4"/>
        <v>0</v>
      </c>
      <c r="K26" s="25"/>
    </row>
    <row r="27" spans="1:13" x14ac:dyDescent="0.25">
      <c r="A27" s="92" t="s">
        <v>4</v>
      </c>
      <c r="B27" s="108" t="s">
        <v>43</v>
      </c>
      <c r="C27" s="93" t="s">
        <v>44</v>
      </c>
      <c r="D27" s="94">
        <v>2654</v>
      </c>
      <c r="E27" s="94"/>
      <c r="F27" s="95">
        <f t="shared" si="9"/>
        <v>2654</v>
      </c>
      <c r="H27" s="8">
        <v>618.63</v>
      </c>
      <c r="I27" s="8">
        <f t="shared" si="8"/>
        <v>2035.37</v>
      </c>
      <c r="J27" s="29">
        <f t="shared" si="4"/>
        <v>0.23309344385832706</v>
      </c>
      <c r="K27" s="25"/>
    </row>
    <row r="28" spans="1:13" x14ac:dyDescent="0.25">
      <c r="A28" s="92" t="s">
        <v>4</v>
      </c>
      <c r="B28" s="108" t="s">
        <v>45</v>
      </c>
      <c r="C28" s="93" t="s">
        <v>46</v>
      </c>
      <c r="D28" s="94">
        <v>664</v>
      </c>
      <c r="E28" s="94"/>
      <c r="F28" s="95">
        <f t="shared" si="9"/>
        <v>664</v>
      </c>
      <c r="H28" s="8">
        <v>0</v>
      </c>
      <c r="I28" s="8">
        <f t="shared" si="8"/>
        <v>664</v>
      </c>
      <c r="J28" s="29">
        <f t="shared" si="4"/>
        <v>0</v>
      </c>
      <c r="K28" s="25"/>
    </row>
    <row r="29" spans="1:13" x14ac:dyDescent="0.25">
      <c r="A29" s="92" t="s">
        <v>4</v>
      </c>
      <c r="B29" s="108" t="s">
        <v>47</v>
      </c>
      <c r="C29" s="93" t="s">
        <v>48</v>
      </c>
      <c r="D29" s="94">
        <v>3451</v>
      </c>
      <c r="E29" s="94"/>
      <c r="F29" s="95">
        <f t="shared" si="9"/>
        <v>3451</v>
      </c>
      <c r="H29" s="8">
        <v>1260.3</v>
      </c>
      <c r="I29" s="8">
        <f t="shared" si="8"/>
        <v>2190.6999999999998</v>
      </c>
      <c r="J29" s="29">
        <f t="shared" si="4"/>
        <v>0.36519849319037961</v>
      </c>
    </row>
    <row r="30" spans="1:13" x14ac:dyDescent="0.25">
      <c r="A30" s="92" t="s">
        <v>4</v>
      </c>
      <c r="B30" s="108" t="s">
        <v>49</v>
      </c>
      <c r="C30" s="93" t="s">
        <v>50</v>
      </c>
      <c r="D30" s="94">
        <v>4645</v>
      </c>
      <c r="E30" s="94"/>
      <c r="F30" s="95">
        <f t="shared" si="9"/>
        <v>4645</v>
      </c>
      <c r="H30" s="8">
        <v>2127.2399999999998</v>
      </c>
      <c r="I30" s="8">
        <f t="shared" si="8"/>
        <v>2517.7600000000002</v>
      </c>
      <c r="J30" s="29">
        <f t="shared" si="4"/>
        <v>0.45796340150699671</v>
      </c>
    </row>
    <row r="31" spans="1:13" x14ac:dyDescent="0.25">
      <c r="A31" s="92" t="s">
        <v>4</v>
      </c>
      <c r="B31" s="108" t="s">
        <v>51</v>
      </c>
      <c r="C31" s="93" t="s">
        <v>52</v>
      </c>
      <c r="D31" s="94">
        <v>796</v>
      </c>
      <c r="E31" s="94"/>
      <c r="F31" s="95">
        <f t="shared" si="9"/>
        <v>796</v>
      </c>
      <c r="H31" s="8">
        <v>168.62</v>
      </c>
      <c r="I31" s="8">
        <f t="shared" si="8"/>
        <v>627.38</v>
      </c>
      <c r="J31" s="29">
        <f t="shared" si="4"/>
        <v>0.21183417085427136</v>
      </c>
    </row>
    <row r="32" spans="1:13" x14ac:dyDescent="0.25">
      <c r="A32" s="92" t="s">
        <v>4</v>
      </c>
      <c r="B32" s="108" t="s">
        <v>53</v>
      </c>
      <c r="C32" s="93" t="s">
        <v>54</v>
      </c>
      <c r="D32" s="94">
        <v>398</v>
      </c>
      <c r="E32" s="94"/>
      <c r="F32" s="95">
        <f t="shared" si="9"/>
        <v>398</v>
      </c>
      <c r="H32" s="8">
        <v>257.44</v>
      </c>
      <c r="I32" s="8">
        <f t="shared" si="8"/>
        <v>140.56</v>
      </c>
      <c r="J32" s="29">
        <f t="shared" si="4"/>
        <v>0.64683417085427131</v>
      </c>
    </row>
    <row r="33" spans="1:15" x14ac:dyDescent="0.25">
      <c r="A33" s="92" t="s">
        <v>4</v>
      </c>
      <c r="B33" s="108" t="s">
        <v>55</v>
      </c>
      <c r="C33" s="93" t="s">
        <v>56</v>
      </c>
      <c r="D33" s="94">
        <v>7963</v>
      </c>
      <c r="E33" s="94">
        <v>-3000</v>
      </c>
      <c r="F33" s="95">
        <f t="shared" si="9"/>
        <v>4963</v>
      </c>
      <c r="H33" s="8">
        <v>2164.44</v>
      </c>
      <c r="I33" s="8">
        <f t="shared" si="8"/>
        <v>2798.56</v>
      </c>
      <c r="J33" s="29">
        <f t="shared" si="4"/>
        <v>0.43611525287124725</v>
      </c>
    </row>
    <row r="34" spans="1:15" x14ac:dyDescent="0.25">
      <c r="A34" s="92" t="s">
        <v>4</v>
      </c>
      <c r="B34" s="108" t="s">
        <v>57</v>
      </c>
      <c r="C34" s="93" t="s">
        <v>58</v>
      </c>
      <c r="D34" s="94">
        <v>15475</v>
      </c>
      <c r="E34" s="94">
        <v>-3400</v>
      </c>
      <c r="F34" s="95">
        <f t="shared" si="9"/>
        <v>12075</v>
      </c>
      <c r="H34" s="8">
        <v>11151.89</v>
      </c>
      <c r="I34" s="8">
        <f t="shared" si="8"/>
        <v>923.11000000000058</v>
      </c>
      <c r="J34" s="29">
        <f t="shared" si="4"/>
        <v>0.923551966873706</v>
      </c>
    </row>
    <row r="35" spans="1:15" x14ac:dyDescent="0.25">
      <c r="A35" s="92" t="s">
        <v>4</v>
      </c>
      <c r="B35" s="108" t="s">
        <v>59</v>
      </c>
      <c r="C35" s="93" t="s">
        <v>60</v>
      </c>
      <c r="D35" s="94">
        <v>6636</v>
      </c>
      <c r="E35" s="94">
        <v>-1000</v>
      </c>
      <c r="F35" s="95">
        <f t="shared" si="9"/>
        <v>5636</v>
      </c>
      <c r="H35" s="8">
        <v>2951.99</v>
      </c>
      <c r="I35" s="8">
        <f t="shared" si="8"/>
        <v>2684.01</v>
      </c>
      <c r="J35" s="29">
        <f t="shared" si="4"/>
        <v>0.52377395315826825</v>
      </c>
    </row>
    <row r="36" spans="1:15" x14ac:dyDescent="0.25">
      <c r="A36" s="92" t="s">
        <v>4</v>
      </c>
      <c r="B36" s="108" t="s">
        <v>61</v>
      </c>
      <c r="C36" s="93" t="s">
        <v>62</v>
      </c>
      <c r="D36" s="94">
        <v>5707</v>
      </c>
      <c r="E36" s="94">
        <v>-585</v>
      </c>
      <c r="F36" s="95">
        <f t="shared" si="9"/>
        <v>5122</v>
      </c>
      <c r="H36" s="8">
        <v>2134.35</v>
      </c>
      <c r="I36" s="8">
        <f t="shared" si="8"/>
        <v>2987.65</v>
      </c>
      <c r="J36" s="29">
        <f t="shared" si="4"/>
        <v>0.41670245997657163</v>
      </c>
    </row>
    <row r="37" spans="1:15" x14ac:dyDescent="0.25">
      <c r="A37" s="92" t="s">
        <v>4</v>
      </c>
      <c r="B37" s="108" t="s">
        <v>63</v>
      </c>
      <c r="C37" s="93" t="s">
        <v>64</v>
      </c>
      <c r="D37" s="94">
        <v>1327</v>
      </c>
      <c r="E37" s="94"/>
      <c r="F37" s="95">
        <f t="shared" si="9"/>
        <v>1327</v>
      </c>
      <c r="H37" s="8">
        <v>547.5</v>
      </c>
      <c r="I37" s="8">
        <f t="shared" si="8"/>
        <v>779.5</v>
      </c>
      <c r="J37" s="29">
        <f t="shared" si="4"/>
        <v>0.41258477769404672</v>
      </c>
    </row>
    <row r="38" spans="1:15" x14ac:dyDescent="0.25">
      <c r="A38" s="92" t="s">
        <v>4</v>
      </c>
      <c r="B38" s="108" t="s">
        <v>65</v>
      </c>
      <c r="C38" s="93" t="s">
        <v>66</v>
      </c>
      <c r="D38" s="94">
        <v>4911</v>
      </c>
      <c r="E38" s="94"/>
      <c r="F38" s="95">
        <f t="shared" si="9"/>
        <v>4911</v>
      </c>
      <c r="H38" s="8">
        <v>2529.31</v>
      </c>
      <c r="I38" s="8">
        <f t="shared" si="8"/>
        <v>2381.69</v>
      </c>
      <c r="J38" s="29">
        <f t="shared" si="4"/>
        <v>0.5150295255548768</v>
      </c>
    </row>
    <row r="39" spans="1:15" x14ac:dyDescent="0.25">
      <c r="A39" s="92" t="s">
        <v>4</v>
      </c>
      <c r="B39" s="108" t="s">
        <v>67</v>
      </c>
      <c r="C39" s="93" t="s">
        <v>68</v>
      </c>
      <c r="D39" s="94">
        <v>2389</v>
      </c>
      <c r="E39" s="94"/>
      <c r="F39" s="95">
        <f t="shared" si="9"/>
        <v>2389</v>
      </c>
      <c r="H39" s="8">
        <v>1128.06</v>
      </c>
      <c r="I39" s="8">
        <f t="shared" si="8"/>
        <v>1260.94</v>
      </c>
      <c r="J39" s="29">
        <f t="shared" si="4"/>
        <v>0.47218920050230218</v>
      </c>
      <c r="O39" s="11"/>
    </row>
    <row r="40" spans="1:15" x14ac:dyDescent="0.25">
      <c r="A40" s="92" t="s">
        <v>4</v>
      </c>
      <c r="B40" s="108" t="s">
        <v>69</v>
      </c>
      <c r="C40" s="93" t="s">
        <v>70</v>
      </c>
      <c r="D40" s="94"/>
      <c r="E40" s="94">
        <v>5129</v>
      </c>
      <c r="F40" s="95">
        <f t="shared" si="9"/>
        <v>5129</v>
      </c>
      <c r="H40" s="8">
        <v>228.95</v>
      </c>
      <c r="I40" s="8">
        <f t="shared" si="8"/>
        <v>4900.05</v>
      </c>
      <c r="J40" s="29">
        <f t="shared" si="4"/>
        <v>4.46383310586859E-2</v>
      </c>
    </row>
    <row r="41" spans="1:15" x14ac:dyDescent="0.25">
      <c r="A41" s="92" t="s">
        <v>4</v>
      </c>
      <c r="B41" s="108" t="s">
        <v>71</v>
      </c>
      <c r="C41" s="93" t="s">
        <v>72</v>
      </c>
      <c r="D41" s="94"/>
      <c r="E41" s="94">
        <v>762</v>
      </c>
      <c r="F41" s="95">
        <f t="shared" si="9"/>
        <v>762</v>
      </c>
      <c r="H41" s="8">
        <v>0</v>
      </c>
      <c r="I41" s="8">
        <f t="shared" si="8"/>
        <v>762</v>
      </c>
      <c r="J41" s="29">
        <f t="shared" si="4"/>
        <v>0</v>
      </c>
    </row>
    <row r="42" spans="1:15" x14ac:dyDescent="0.25">
      <c r="A42" s="92" t="s">
        <v>4</v>
      </c>
      <c r="B42" s="108" t="s">
        <v>73</v>
      </c>
      <c r="C42" s="93" t="s">
        <v>74</v>
      </c>
      <c r="D42" s="94">
        <v>1327</v>
      </c>
      <c r="E42" s="94"/>
      <c r="F42" s="95">
        <f t="shared" si="9"/>
        <v>1327</v>
      </c>
      <c r="H42" s="8">
        <v>0</v>
      </c>
      <c r="I42" s="8">
        <f t="shared" si="8"/>
        <v>1327</v>
      </c>
      <c r="J42" s="29">
        <f t="shared" si="4"/>
        <v>0</v>
      </c>
    </row>
    <row r="43" spans="1:15" x14ac:dyDescent="0.25">
      <c r="A43" s="92" t="s">
        <v>4</v>
      </c>
      <c r="B43" s="108" t="s">
        <v>75</v>
      </c>
      <c r="C43" s="93" t="s">
        <v>76</v>
      </c>
      <c r="D43" s="94">
        <v>2654</v>
      </c>
      <c r="E43" s="94"/>
      <c r="F43" s="95">
        <f t="shared" si="9"/>
        <v>2654</v>
      </c>
      <c r="H43" s="8">
        <v>510.8</v>
      </c>
      <c r="I43" s="8">
        <f t="shared" si="8"/>
        <v>2143.1999999999998</v>
      </c>
      <c r="J43" s="29">
        <f t="shared" si="4"/>
        <v>0.19246420497362471</v>
      </c>
    </row>
    <row r="44" spans="1:15" x14ac:dyDescent="0.25">
      <c r="A44" s="92" t="s">
        <v>4</v>
      </c>
      <c r="B44" s="108" t="s">
        <v>77</v>
      </c>
      <c r="C44" s="93" t="s">
        <v>78</v>
      </c>
      <c r="D44" s="94">
        <v>2920</v>
      </c>
      <c r="E44" s="94"/>
      <c r="F44" s="95">
        <f t="shared" si="9"/>
        <v>2920</v>
      </c>
      <c r="H44" s="8">
        <v>1137.17</v>
      </c>
      <c r="I44" s="8">
        <f t="shared" si="8"/>
        <v>1782.83</v>
      </c>
      <c r="J44" s="29">
        <f t="shared" si="4"/>
        <v>0.38944178082191783</v>
      </c>
    </row>
    <row r="45" spans="1:15" x14ac:dyDescent="0.25">
      <c r="A45" s="92" t="s">
        <v>4</v>
      </c>
      <c r="B45" s="108" t="s">
        <v>79</v>
      </c>
      <c r="C45" s="93" t="s">
        <v>80</v>
      </c>
      <c r="D45" s="94">
        <v>398</v>
      </c>
      <c r="E45" s="94"/>
      <c r="F45" s="95">
        <f t="shared" si="9"/>
        <v>398</v>
      </c>
      <c r="H45" s="8">
        <v>136.22999999999999</v>
      </c>
      <c r="I45" s="8">
        <f t="shared" si="8"/>
        <v>261.77</v>
      </c>
      <c r="J45" s="29">
        <f t="shared" si="4"/>
        <v>0.34228643216080401</v>
      </c>
    </row>
    <row r="46" spans="1:15" x14ac:dyDescent="0.25">
      <c r="A46" s="92" t="s">
        <v>4</v>
      </c>
      <c r="B46" s="108" t="s">
        <v>81</v>
      </c>
      <c r="C46" s="93" t="s">
        <v>82</v>
      </c>
      <c r="D46" s="94">
        <v>1327</v>
      </c>
      <c r="E46" s="94"/>
      <c r="F46" s="95">
        <f t="shared" si="9"/>
        <v>1327</v>
      </c>
      <c r="H46" s="8">
        <v>578.86</v>
      </c>
      <c r="I46" s="8">
        <f t="shared" si="8"/>
        <v>748.14</v>
      </c>
      <c r="J46" s="29">
        <f t="shared" si="4"/>
        <v>0.43621703089675962</v>
      </c>
    </row>
    <row r="47" spans="1:15" x14ac:dyDescent="0.25">
      <c r="A47" s="92" t="s">
        <v>4</v>
      </c>
      <c r="B47" s="108" t="s">
        <v>83</v>
      </c>
      <c r="C47" s="93" t="s">
        <v>84</v>
      </c>
      <c r="D47" s="94">
        <v>1327</v>
      </c>
      <c r="E47" s="94"/>
      <c r="F47" s="95">
        <f t="shared" si="9"/>
        <v>1327</v>
      </c>
      <c r="H47" s="8">
        <v>440.08</v>
      </c>
      <c r="I47" s="8">
        <f t="shared" si="8"/>
        <v>886.92000000000007</v>
      </c>
      <c r="J47" s="29">
        <f t="shared" si="4"/>
        <v>0.33163526752072342</v>
      </c>
    </row>
    <row r="48" spans="1:15" x14ac:dyDescent="0.25">
      <c r="A48" s="92" t="s">
        <v>4</v>
      </c>
      <c r="B48" s="108" t="s">
        <v>85</v>
      </c>
      <c r="C48" s="93" t="s">
        <v>86</v>
      </c>
      <c r="D48" s="94">
        <v>18581</v>
      </c>
      <c r="E48" s="94">
        <v>-6500</v>
      </c>
      <c r="F48" s="95">
        <f t="shared" si="9"/>
        <v>12081</v>
      </c>
      <c r="H48" s="8">
        <v>7704.4</v>
      </c>
      <c r="I48" s="8">
        <f t="shared" si="8"/>
        <v>4376.6000000000004</v>
      </c>
      <c r="J48" s="29">
        <f t="shared" si="4"/>
        <v>0.63772866484562529</v>
      </c>
    </row>
    <row r="49" spans="1:12" x14ac:dyDescent="0.25">
      <c r="A49" s="92" t="s">
        <v>4</v>
      </c>
      <c r="B49" s="108" t="s">
        <v>87</v>
      </c>
      <c r="C49" s="93" t="s">
        <v>88</v>
      </c>
      <c r="D49" s="94">
        <v>1991</v>
      </c>
      <c r="E49" s="94"/>
      <c r="F49" s="95">
        <f t="shared" si="9"/>
        <v>1991</v>
      </c>
      <c r="H49" s="8">
        <v>1146.82</v>
      </c>
      <c r="I49" s="8">
        <f t="shared" si="8"/>
        <v>844.18000000000006</v>
      </c>
      <c r="J49" s="29">
        <f t="shared" si="4"/>
        <v>0.57600200904068299</v>
      </c>
    </row>
    <row r="50" spans="1:12" x14ac:dyDescent="0.25">
      <c r="A50" s="92" t="s">
        <v>4</v>
      </c>
      <c r="B50" s="108" t="s">
        <v>90</v>
      </c>
      <c r="C50" s="93" t="s">
        <v>91</v>
      </c>
      <c r="D50" s="94">
        <v>2389</v>
      </c>
      <c r="E50" s="94"/>
      <c r="F50" s="95">
        <f t="shared" si="9"/>
        <v>2389</v>
      </c>
      <c r="H50" s="8">
        <v>341.68</v>
      </c>
      <c r="I50" s="8">
        <f t="shared" si="8"/>
        <v>2047.32</v>
      </c>
      <c r="J50" s="29">
        <f t="shared" si="4"/>
        <v>0.14302218501465047</v>
      </c>
    </row>
    <row r="51" spans="1:12" x14ac:dyDescent="0.25">
      <c r="A51" s="92" t="s">
        <v>4</v>
      </c>
      <c r="B51" s="108" t="s">
        <v>92</v>
      </c>
      <c r="C51" s="93" t="s">
        <v>93</v>
      </c>
      <c r="D51" s="94">
        <v>398</v>
      </c>
      <c r="E51" s="94"/>
      <c r="F51" s="95">
        <f t="shared" si="9"/>
        <v>398</v>
      </c>
      <c r="H51" s="8">
        <v>1501.26</v>
      </c>
      <c r="I51" s="8">
        <f t="shared" si="8"/>
        <v>-1103.26</v>
      </c>
      <c r="J51" s="29">
        <f t="shared" si="4"/>
        <v>3.7720100502512564</v>
      </c>
    </row>
    <row r="52" spans="1:12" x14ac:dyDescent="0.25">
      <c r="A52" s="92" t="s">
        <v>4</v>
      </c>
      <c r="B52" s="108" t="s">
        <v>94</v>
      </c>
      <c r="C52" s="93" t="s">
        <v>95</v>
      </c>
      <c r="D52" s="94">
        <v>133</v>
      </c>
      <c r="E52" s="94"/>
      <c r="F52" s="95">
        <f t="shared" si="9"/>
        <v>133</v>
      </c>
      <c r="H52" s="8">
        <v>53.09</v>
      </c>
      <c r="I52" s="8">
        <f t="shared" si="8"/>
        <v>79.91</v>
      </c>
      <c r="J52" s="29">
        <f t="shared" si="4"/>
        <v>0.39917293233082707</v>
      </c>
    </row>
    <row r="53" spans="1:12" x14ac:dyDescent="0.25">
      <c r="A53" s="92" t="s">
        <v>4</v>
      </c>
      <c r="B53" s="108" t="s">
        <v>96</v>
      </c>
      <c r="C53" s="93" t="s">
        <v>97</v>
      </c>
      <c r="D53" s="94">
        <v>133</v>
      </c>
      <c r="E53" s="94"/>
      <c r="F53" s="95">
        <f t="shared" si="9"/>
        <v>133</v>
      </c>
      <c r="H53" s="8">
        <v>0</v>
      </c>
      <c r="I53" s="8">
        <f t="shared" si="8"/>
        <v>133</v>
      </c>
      <c r="J53" s="29">
        <f t="shared" si="4"/>
        <v>0</v>
      </c>
    </row>
    <row r="54" spans="1:12" x14ac:dyDescent="0.25">
      <c r="A54" s="92" t="s">
        <v>4</v>
      </c>
      <c r="B54" s="108" t="s">
        <v>98</v>
      </c>
      <c r="C54" s="93" t="s">
        <v>89</v>
      </c>
      <c r="D54" s="94">
        <v>1991</v>
      </c>
      <c r="E54" s="94"/>
      <c r="F54" s="95">
        <f t="shared" si="9"/>
        <v>1991</v>
      </c>
      <c r="H54" s="8">
        <v>132.94</v>
      </c>
      <c r="I54" s="8">
        <f t="shared" si="8"/>
        <v>1858.06</v>
      </c>
      <c r="J54" s="29">
        <f t="shared" si="4"/>
        <v>6.6770467101958816E-2</v>
      </c>
    </row>
    <row r="55" spans="1:12" x14ac:dyDescent="0.25">
      <c r="A55" s="92" t="s">
        <v>4</v>
      </c>
      <c r="B55" s="108" t="s">
        <v>99</v>
      </c>
      <c r="C55" s="93" t="s">
        <v>100</v>
      </c>
      <c r="D55" s="94">
        <v>1062</v>
      </c>
      <c r="E55" s="94"/>
      <c r="F55" s="95">
        <f t="shared" si="9"/>
        <v>1062</v>
      </c>
      <c r="H55" s="8">
        <v>542.84</v>
      </c>
      <c r="I55" s="8">
        <f t="shared" si="8"/>
        <v>519.16</v>
      </c>
      <c r="J55" s="29">
        <f t="shared" si="4"/>
        <v>0.51114877589453867</v>
      </c>
    </row>
    <row r="56" spans="1:12" s="5" customFormat="1" x14ac:dyDescent="0.25">
      <c r="A56" s="84"/>
      <c r="B56" s="109" t="s">
        <v>101</v>
      </c>
      <c r="C56" s="85" t="s">
        <v>102</v>
      </c>
      <c r="D56" s="86">
        <f>D60+D70+D79+D94+D57</f>
        <v>368572</v>
      </c>
      <c r="E56" s="86">
        <f t="shared" ref="E56:F56" si="10">E60+E70+E79+E94+E57</f>
        <v>28630</v>
      </c>
      <c r="F56" s="87">
        <f t="shared" si="10"/>
        <v>397202</v>
      </c>
      <c r="H56" s="6">
        <f t="shared" ref="H56" si="11">H60+H70+H79+H94+H57</f>
        <v>219885.06</v>
      </c>
      <c r="I56" s="6">
        <f t="shared" ref="I56" si="12">I60+I70+I79+I94+I57</f>
        <v>177316.94</v>
      </c>
      <c r="J56" s="28">
        <f t="shared" si="4"/>
        <v>0.55358497691351005</v>
      </c>
      <c r="K56" s="25"/>
    </row>
    <row r="57" spans="1:12" s="5" customFormat="1" x14ac:dyDescent="0.25">
      <c r="A57" s="88"/>
      <c r="B57" s="89" t="s">
        <v>152</v>
      </c>
      <c r="C57" s="89" t="s">
        <v>153</v>
      </c>
      <c r="D57" s="90">
        <f>+D58</f>
        <v>0</v>
      </c>
      <c r="E57" s="90">
        <f t="shared" ref="E57:F57" si="13">+E58</f>
        <v>5945</v>
      </c>
      <c r="F57" s="91">
        <f t="shared" si="13"/>
        <v>5945</v>
      </c>
      <c r="G57" s="55"/>
      <c r="H57" s="56">
        <f t="shared" ref="H57:I57" si="14">+H58</f>
        <v>0</v>
      </c>
      <c r="I57" s="56">
        <f t="shared" si="14"/>
        <v>5945</v>
      </c>
      <c r="J57" s="57">
        <f t="shared" si="4"/>
        <v>0</v>
      </c>
    </row>
    <row r="58" spans="1:12" s="5" customFormat="1" x14ac:dyDescent="0.25">
      <c r="A58" s="84">
        <v>11</v>
      </c>
      <c r="B58" s="85"/>
      <c r="C58" s="85" t="s">
        <v>106</v>
      </c>
      <c r="D58" s="86">
        <f>+D59</f>
        <v>0</v>
      </c>
      <c r="E58" s="86">
        <f t="shared" ref="E58:F58" si="15">+E59</f>
        <v>5945</v>
      </c>
      <c r="F58" s="87">
        <f t="shared" si="15"/>
        <v>5945</v>
      </c>
      <c r="H58" s="6">
        <f>+H59</f>
        <v>0</v>
      </c>
      <c r="I58" s="6">
        <f t="shared" ref="I58" si="16">+I59</f>
        <v>5945</v>
      </c>
      <c r="J58" s="28">
        <f t="shared" si="4"/>
        <v>0</v>
      </c>
      <c r="K58" s="25"/>
    </row>
    <row r="59" spans="1:12" x14ac:dyDescent="0.25">
      <c r="A59" s="92"/>
      <c r="B59" s="93">
        <v>37221</v>
      </c>
      <c r="C59" s="93" t="s">
        <v>255</v>
      </c>
      <c r="D59" s="94">
        <v>0</v>
      </c>
      <c r="E59" s="94">
        <v>5945</v>
      </c>
      <c r="F59" s="95">
        <f t="shared" ref="F59" si="17">D59+E59</f>
        <v>5945</v>
      </c>
      <c r="H59" s="8">
        <v>0</v>
      </c>
      <c r="I59" s="8">
        <f t="shared" ref="I59" si="18">F59-H59</f>
        <v>5945</v>
      </c>
      <c r="J59" s="29">
        <f t="shared" si="4"/>
        <v>0</v>
      </c>
      <c r="K59"/>
    </row>
    <row r="60" spans="1:12" s="5" customFormat="1" x14ac:dyDescent="0.25">
      <c r="A60" s="88"/>
      <c r="B60" s="89" t="s">
        <v>103</v>
      </c>
      <c r="C60" s="89" t="s">
        <v>104</v>
      </c>
      <c r="D60" s="90">
        <f>D61</f>
        <v>172540</v>
      </c>
      <c r="E60" s="90">
        <f t="shared" ref="E60:I60" si="19">E61</f>
        <v>9250</v>
      </c>
      <c r="F60" s="91">
        <f t="shared" si="19"/>
        <v>181790</v>
      </c>
      <c r="G60" s="55"/>
      <c r="H60" s="56">
        <f t="shared" si="19"/>
        <v>97031.05</v>
      </c>
      <c r="I60" s="56">
        <f t="shared" si="19"/>
        <v>84758.95</v>
      </c>
      <c r="J60" s="57">
        <f t="shared" si="4"/>
        <v>0.53375350679355305</v>
      </c>
    </row>
    <row r="61" spans="1:12" s="5" customFormat="1" x14ac:dyDescent="0.25">
      <c r="A61" s="84" t="s">
        <v>105</v>
      </c>
      <c r="B61" s="109"/>
      <c r="C61" s="85" t="s">
        <v>106</v>
      </c>
      <c r="D61" s="86">
        <f>SUM(D62:D69)</f>
        <v>172540</v>
      </c>
      <c r="E61" s="86">
        <f t="shared" ref="E61:F61" si="20">SUM(E62:E69)</f>
        <v>9250</v>
      </c>
      <c r="F61" s="87">
        <f t="shared" si="20"/>
        <v>181790</v>
      </c>
      <c r="H61" s="6">
        <f t="shared" ref="H61" si="21">SUM(H62:H69)</f>
        <v>97031.05</v>
      </c>
      <c r="I61" s="6">
        <f t="shared" ref="I61" si="22">SUM(I62:I69)</f>
        <v>84758.95</v>
      </c>
      <c r="J61" s="28">
        <f t="shared" si="4"/>
        <v>0.53375350679355305</v>
      </c>
      <c r="K61" s="25"/>
      <c r="L61" s="25">
        <v>0</v>
      </c>
    </row>
    <row r="62" spans="1:12" x14ac:dyDescent="0.25">
      <c r="A62" s="92" t="s">
        <v>105</v>
      </c>
      <c r="B62" s="108" t="s">
        <v>107</v>
      </c>
      <c r="C62" s="93" t="s">
        <v>108</v>
      </c>
      <c r="D62" s="94">
        <v>132076</v>
      </c>
      <c r="E62" s="94">
        <v>7100</v>
      </c>
      <c r="F62" s="95">
        <f>D62+E62</f>
        <v>139176</v>
      </c>
      <c r="H62" s="8">
        <v>75413.45</v>
      </c>
      <c r="I62" s="8">
        <f>+F62-H62</f>
        <v>63762.55</v>
      </c>
      <c r="J62" s="29">
        <f t="shared" si="4"/>
        <v>0.54185671380123013</v>
      </c>
    </row>
    <row r="63" spans="1:12" x14ac:dyDescent="0.25">
      <c r="A63" s="92" t="s">
        <v>105</v>
      </c>
      <c r="B63" s="108" t="s">
        <v>109</v>
      </c>
      <c r="C63" s="93" t="s">
        <v>110</v>
      </c>
      <c r="D63" s="94">
        <v>2382</v>
      </c>
      <c r="E63" s="94"/>
      <c r="F63" s="95">
        <f t="shared" ref="F63:F69" si="23">D63+E63</f>
        <v>2382</v>
      </c>
      <c r="H63" s="8">
        <v>414.33</v>
      </c>
      <c r="I63" s="8">
        <f t="shared" ref="I63:I69" si="24">+F63-H63</f>
        <v>1967.67</v>
      </c>
      <c r="J63" s="29">
        <f t="shared" si="4"/>
        <v>0.17394206549118388</v>
      </c>
    </row>
    <row r="64" spans="1:12" x14ac:dyDescent="0.25">
      <c r="A64" s="92" t="s">
        <v>105</v>
      </c>
      <c r="B64" s="108" t="s">
        <v>111</v>
      </c>
      <c r="C64" s="93" t="s">
        <v>112</v>
      </c>
      <c r="D64" s="94">
        <v>977</v>
      </c>
      <c r="E64" s="94"/>
      <c r="F64" s="95">
        <f t="shared" si="23"/>
        <v>977</v>
      </c>
      <c r="H64" s="8">
        <v>0</v>
      </c>
      <c r="I64" s="8">
        <f t="shared" si="24"/>
        <v>977</v>
      </c>
      <c r="J64" s="29">
        <f t="shared" si="4"/>
        <v>0</v>
      </c>
    </row>
    <row r="65" spans="1:12" x14ac:dyDescent="0.25">
      <c r="A65" s="92" t="s">
        <v>105</v>
      </c>
      <c r="B65" s="108" t="s">
        <v>113</v>
      </c>
      <c r="C65" s="93" t="s">
        <v>114</v>
      </c>
      <c r="D65" s="94">
        <v>1787</v>
      </c>
      <c r="E65" s="94">
        <v>950</v>
      </c>
      <c r="F65" s="95">
        <f t="shared" si="23"/>
        <v>2737</v>
      </c>
      <c r="H65" s="8">
        <v>2700</v>
      </c>
      <c r="I65" s="8">
        <f t="shared" si="24"/>
        <v>37</v>
      </c>
      <c r="J65" s="29">
        <f t="shared" si="4"/>
        <v>0.98648154914139574</v>
      </c>
    </row>
    <row r="66" spans="1:12" x14ac:dyDescent="0.25">
      <c r="A66" s="92" t="s">
        <v>105</v>
      </c>
      <c r="B66" s="108" t="s">
        <v>115</v>
      </c>
      <c r="C66" s="93" t="s">
        <v>116</v>
      </c>
      <c r="D66" s="94">
        <v>22513</v>
      </c>
      <c r="E66" s="94">
        <v>1200</v>
      </c>
      <c r="F66" s="95">
        <f t="shared" si="23"/>
        <v>23713</v>
      </c>
      <c r="H66" s="8">
        <v>12467.77</v>
      </c>
      <c r="I66" s="8">
        <f t="shared" si="24"/>
        <v>11245.23</v>
      </c>
      <c r="J66" s="29">
        <f t="shared" si="4"/>
        <v>0.52577784337705058</v>
      </c>
    </row>
    <row r="67" spans="1:12" x14ac:dyDescent="0.25">
      <c r="A67" s="92" t="s">
        <v>105</v>
      </c>
      <c r="B67" s="108" t="s">
        <v>11</v>
      </c>
      <c r="C67" s="93" t="s">
        <v>12</v>
      </c>
      <c r="D67" s="94">
        <v>357</v>
      </c>
      <c r="E67" s="94"/>
      <c r="F67" s="95">
        <f t="shared" si="23"/>
        <v>357</v>
      </c>
      <c r="H67" s="8">
        <v>106.2</v>
      </c>
      <c r="I67" s="8">
        <f t="shared" si="24"/>
        <v>250.8</v>
      </c>
      <c r="J67" s="29">
        <f t="shared" si="4"/>
        <v>0.29747899159663865</v>
      </c>
    </row>
    <row r="68" spans="1:12" x14ac:dyDescent="0.25">
      <c r="A68" s="92" t="s">
        <v>105</v>
      </c>
      <c r="B68" s="108" t="s">
        <v>15</v>
      </c>
      <c r="C68" s="93" t="s">
        <v>242</v>
      </c>
      <c r="D68" s="94"/>
      <c r="E68" s="94"/>
      <c r="F68" s="95"/>
      <c r="H68" s="8">
        <v>39.28</v>
      </c>
      <c r="I68" s="8">
        <f t="shared" si="24"/>
        <v>-39.28</v>
      </c>
      <c r="J68" s="29">
        <f t="shared" si="4"/>
        <v>0</v>
      </c>
    </row>
    <row r="69" spans="1:12" x14ac:dyDescent="0.25">
      <c r="A69" s="92" t="s">
        <v>105</v>
      </c>
      <c r="B69" s="108" t="s">
        <v>117</v>
      </c>
      <c r="C69" s="93" t="s">
        <v>118</v>
      </c>
      <c r="D69" s="94">
        <v>12448</v>
      </c>
      <c r="E69" s="94"/>
      <c r="F69" s="95">
        <f t="shared" si="23"/>
        <v>12448</v>
      </c>
      <c r="H69" s="8">
        <v>5890.02</v>
      </c>
      <c r="I69" s="8">
        <f t="shared" si="24"/>
        <v>6557.98</v>
      </c>
      <c r="J69" s="29">
        <f t="shared" si="4"/>
        <v>0.47316998714652958</v>
      </c>
    </row>
    <row r="70" spans="1:12" s="5" customFormat="1" x14ac:dyDescent="0.25">
      <c r="A70" s="88"/>
      <c r="B70" s="89" t="s">
        <v>119</v>
      </c>
      <c r="C70" s="89" t="s">
        <v>120</v>
      </c>
      <c r="D70" s="90">
        <f>D71</f>
        <v>21767</v>
      </c>
      <c r="E70" s="90">
        <f t="shared" ref="E70:I70" si="25">E71</f>
        <v>10500</v>
      </c>
      <c r="F70" s="91">
        <f t="shared" si="25"/>
        <v>32267</v>
      </c>
      <c r="G70" s="55"/>
      <c r="H70" s="56">
        <f t="shared" si="25"/>
        <v>16148.1</v>
      </c>
      <c r="I70" s="56">
        <f t="shared" si="25"/>
        <v>16118.9</v>
      </c>
      <c r="J70" s="57">
        <f t="shared" si="4"/>
        <v>0.50045247466451792</v>
      </c>
    </row>
    <row r="71" spans="1:12" s="5" customFormat="1" x14ac:dyDescent="0.25">
      <c r="A71" s="84" t="s">
        <v>105</v>
      </c>
      <c r="B71" s="109"/>
      <c r="C71" s="85" t="s">
        <v>106</v>
      </c>
      <c r="D71" s="86">
        <f>SUM(D72:D78)</f>
        <v>21767</v>
      </c>
      <c r="E71" s="86">
        <f t="shared" ref="E71:F71" si="26">SUM(E72:E78)</f>
        <v>10500</v>
      </c>
      <c r="F71" s="87">
        <f t="shared" si="26"/>
        <v>32267</v>
      </c>
      <c r="H71" s="6">
        <f t="shared" ref="H71" si="27">SUM(H72:H78)</f>
        <v>16148.1</v>
      </c>
      <c r="I71" s="6">
        <f t="shared" ref="I71" si="28">SUM(I72:I78)</f>
        <v>16118.9</v>
      </c>
      <c r="J71" s="28">
        <f t="shared" si="4"/>
        <v>0.50045247466451792</v>
      </c>
      <c r="K71" s="25"/>
      <c r="L71" s="25">
        <v>0</v>
      </c>
    </row>
    <row r="72" spans="1:12" x14ac:dyDescent="0.25">
      <c r="A72" s="92" t="s">
        <v>105</v>
      </c>
      <c r="B72" s="108" t="s">
        <v>107</v>
      </c>
      <c r="C72" s="93" t="s">
        <v>108</v>
      </c>
      <c r="D72" s="94">
        <v>16195</v>
      </c>
      <c r="E72" s="94">
        <f>6900+1800</f>
        <v>8700</v>
      </c>
      <c r="F72" s="95">
        <f>D72+E72</f>
        <v>24895</v>
      </c>
      <c r="H72" s="8">
        <v>12229.42</v>
      </c>
      <c r="I72" s="8">
        <f t="shared" ref="I72:I78" si="29">F72-H72</f>
        <v>12665.58</v>
      </c>
      <c r="J72" s="29">
        <f t="shared" si="4"/>
        <v>0.49124000803374174</v>
      </c>
    </row>
    <row r="73" spans="1:12" x14ac:dyDescent="0.25">
      <c r="A73" s="92" t="s">
        <v>105</v>
      </c>
      <c r="B73" s="108" t="s">
        <v>109</v>
      </c>
      <c r="C73" s="93" t="s">
        <v>110</v>
      </c>
      <c r="D73" s="94">
        <v>225</v>
      </c>
      <c r="E73" s="94"/>
      <c r="F73" s="95">
        <f t="shared" ref="F73:F78" si="30">D73+E73</f>
        <v>225</v>
      </c>
      <c r="H73" s="8">
        <v>0</v>
      </c>
      <c r="I73" s="8">
        <f t="shared" si="29"/>
        <v>225</v>
      </c>
      <c r="J73" s="29">
        <f t="shared" si="4"/>
        <v>0</v>
      </c>
    </row>
    <row r="74" spans="1:12" x14ac:dyDescent="0.25">
      <c r="A74" s="92" t="s">
        <v>105</v>
      </c>
      <c r="B74" s="108" t="s">
        <v>111</v>
      </c>
      <c r="C74" s="93" t="s">
        <v>112</v>
      </c>
      <c r="D74" s="94">
        <v>1040</v>
      </c>
      <c r="E74" s="94"/>
      <c r="F74" s="95">
        <f t="shared" si="30"/>
        <v>1040</v>
      </c>
      <c r="H74" s="8">
        <v>467.51</v>
      </c>
      <c r="I74" s="8">
        <f t="shared" si="29"/>
        <v>572.49</v>
      </c>
      <c r="J74" s="29">
        <f t="shared" si="4"/>
        <v>0.44952884615384614</v>
      </c>
    </row>
    <row r="75" spans="1:12" x14ac:dyDescent="0.25">
      <c r="A75" s="92" t="s">
        <v>105</v>
      </c>
      <c r="B75" s="108" t="s">
        <v>113</v>
      </c>
      <c r="C75" s="93" t="s">
        <v>114</v>
      </c>
      <c r="D75" s="94">
        <v>211</v>
      </c>
      <c r="E75" s="94">
        <v>400</v>
      </c>
      <c r="F75" s="95">
        <f t="shared" si="30"/>
        <v>611</v>
      </c>
      <c r="H75" s="8">
        <v>600</v>
      </c>
      <c r="I75" s="8">
        <f t="shared" si="29"/>
        <v>11</v>
      </c>
      <c r="J75" s="29">
        <f t="shared" si="4"/>
        <v>0.98199672667757776</v>
      </c>
    </row>
    <row r="76" spans="1:12" x14ac:dyDescent="0.25">
      <c r="A76" s="92" t="s">
        <v>105</v>
      </c>
      <c r="B76" s="108" t="s">
        <v>115</v>
      </c>
      <c r="C76" s="93" t="s">
        <v>116</v>
      </c>
      <c r="D76" s="94">
        <v>2747</v>
      </c>
      <c r="E76" s="94">
        <f>1000+300</f>
        <v>1300</v>
      </c>
      <c r="F76" s="95">
        <f t="shared" si="30"/>
        <v>4047</v>
      </c>
      <c r="H76" s="8">
        <v>2029.3</v>
      </c>
      <c r="I76" s="8">
        <f t="shared" si="29"/>
        <v>2017.7</v>
      </c>
      <c r="J76" s="29">
        <f t="shared" ref="J76:J102" si="31">+IFERROR((H76/F76),0)</f>
        <v>0.50143316036570296</v>
      </c>
    </row>
    <row r="77" spans="1:12" x14ac:dyDescent="0.25">
      <c r="A77" s="92" t="s">
        <v>105</v>
      </c>
      <c r="B77" s="108" t="s">
        <v>11</v>
      </c>
      <c r="C77" s="93" t="s">
        <v>12</v>
      </c>
      <c r="D77" s="94">
        <v>84</v>
      </c>
      <c r="E77" s="94"/>
      <c r="F77" s="95">
        <f t="shared" si="30"/>
        <v>84</v>
      </c>
      <c r="H77" s="8">
        <v>106.2</v>
      </c>
      <c r="I77" s="8">
        <f t="shared" si="29"/>
        <v>-22.200000000000003</v>
      </c>
      <c r="J77" s="29">
        <f t="shared" si="31"/>
        <v>1.2642857142857142</v>
      </c>
    </row>
    <row r="78" spans="1:12" x14ac:dyDescent="0.25">
      <c r="A78" s="92" t="s">
        <v>105</v>
      </c>
      <c r="B78" s="108" t="s">
        <v>117</v>
      </c>
      <c r="C78" s="93" t="s">
        <v>118</v>
      </c>
      <c r="D78" s="94">
        <v>1265</v>
      </c>
      <c r="E78" s="94">
        <v>100</v>
      </c>
      <c r="F78" s="95">
        <f t="shared" si="30"/>
        <v>1365</v>
      </c>
      <c r="H78" s="8">
        <v>715.67</v>
      </c>
      <c r="I78" s="8">
        <f t="shared" si="29"/>
        <v>649.33000000000004</v>
      </c>
      <c r="J78" s="29">
        <f t="shared" si="31"/>
        <v>0.52430036630036625</v>
      </c>
    </row>
    <row r="79" spans="1:12" s="5" customFormat="1" x14ac:dyDescent="0.25">
      <c r="A79" s="88"/>
      <c r="B79" s="89" t="s">
        <v>121</v>
      </c>
      <c r="C79" s="89" t="s">
        <v>122</v>
      </c>
      <c r="D79" s="90">
        <f>D80+D83+D92</f>
        <v>167231</v>
      </c>
      <c r="E79" s="90">
        <f t="shared" ref="E79:F79" si="32">E80+E83+E92</f>
        <v>4200</v>
      </c>
      <c r="F79" s="91">
        <f t="shared" si="32"/>
        <v>171431</v>
      </c>
      <c r="G79" s="55"/>
      <c r="H79" s="56">
        <f t="shared" ref="H79:I79" si="33">H80+H83+H92</f>
        <v>103075.8</v>
      </c>
      <c r="I79" s="56">
        <f t="shared" si="33"/>
        <v>68355.200000000012</v>
      </c>
      <c r="J79" s="57">
        <f t="shared" si="31"/>
        <v>0.60126698205108764</v>
      </c>
    </row>
    <row r="80" spans="1:12" s="5" customFormat="1" x14ac:dyDescent="0.25">
      <c r="A80" s="84" t="s">
        <v>105</v>
      </c>
      <c r="B80" s="109"/>
      <c r="C80" s="85" t="s">
        <v>106</v>
      </c>
      <c r="D80" s="86">
        <f>SUM(D81:D82)</f>
        <v>84942</v>
      </c>
      <c r="E80" s="86">
        <f t="shared" ref="E80:F80" si="34">SUM(E81:E82)</f>
        <v>-3270</v>
      </c>
      <c r="F80" s="87">
        <f t="shared" si="34"/>
        <v>81672</v>
      </c>
      <c r="H80" s="6">
        <f t="shared" ref="H80" si="35">SUM(H81:H82)</f>
        <v>30249.51</v>
      </c>
      <c r="I80" s="6">
        <f t="shared" ref="I80" si="36">SUM(I81:I82)</f>
        <v>51422.490000000005</v>
      </c>
      <c r="J80" s="28">
        <f t="shared" si="31"/>
        <v>0.37037797531589772</v>
      </c>
      <c r="K80" s="25"/>
    </row>
    <row r="81" spans="1:15" x14ac:dyDescent="0.25">
      <c r="A81" s="92" t="s">
        <v>105</v>
      </c>
      <c r="B81" s="108" t="s">
        <v>107</v>
      </c>
      <c r="C81" s="93" t="s">
        <v>108</v>
      </c>
      <c r="D81" s="94">
        <v>70283</v>
      </c>
      <c r="E81" s="94">
        <v>-3270</v>
      </c>
      <c r="F81" s="95">
        <f>D81+E81</f>
        <v>67013</v>
      </c>
      <c r="H81" s="8">
        <v>25816.53</v>
      </c>
      <c r="I81" s="8">
        <f>F81-H81</f>
        <v>41196.47</v>
      </c>
      <c r="J81" s="29">
        <f t="shared" si="31"/>
        <v>0.38524659394445854</v>
      </c>
    </row>
    <row r="82" spans="1:15" x14ac:dyDescent="0.25">
      <c r="A82" s="92" t="s">
        <v>105</v>
      </c>
      <c r="B82" s="108" t="s">
        <v>115</v>
      </c>
      <c r="C82" s="93" t="s">
        <v>116</v>
      </c>
      <c r="D82" s="94">
        <v>14659</v>
      </c>
      <c r="E82" s="94"/>
      <c r="F82" s="95">
        <f>D82+E82</f>
        <v>14659</v>
      </c>
      <c r="H82" s="8">
        <v>4432.9799999999996</v>
      </c>
      <c r="I82" s="8">
        <f>F82-H82</f>
        <v>10226.02</v>
      </c>
      <c r="J82" s="29">
        <f t="shared" si="31"/>
        <v>0.30240671259976803</v>
      </c>
    </row>
    <row r="83" spans="1:15" s="5" customFormat="1" x14ac:dyDescent="0.25">
      <c r="A83" s="84" t="s">
        <v>123</v>
      </c>
      <c r="B83" s="109"/>
      <c r="C83" s="85" t="s">
        <v>124</v>
      </c>
      <c r="D83" s="86">
        <f>SUM(D84:D91)</f>
        <v>82289</v>
      </c>
      <c r="E83" s="86">
        <f t="shared" ref="E83:F83" si="37">SUM(E84:E91)</f>
        <v>4200</v>
      </c>
      <c r="F83" s="87">
        <f t="shared" si="37"/>
        <v>86489</v>
      </c>
      <c r="H83" s="6">
        <f t="shared" ref="H83:I83" si="38">SUM(H84:H91)</f>
        <v>72826.290000000008</v>
      </c>
      <c r="I83" s="6">
        <f t="shared" si="38"/>
        <v>13662.71</v>
      </c>
      <c r="J83" s="28">
        <f t="shared" si="31"/>
        <v>0.84202950664246334</v>
      </c>
      <c r="K83" s="25"/>
      <c r="L83" s="25">
        <v>0</v>
      </c>
    </row>
    <row r="84" spans="1:15" x14ac:dyDescent="0.25">
      <c r="A84" s="92" t="s">
        <v>123</v>
      </c>
      <c r="B84" s="108" t="s">
        <v>107</v>
      </c>
      <c r="C84" s="93" t="s">
        <v>108</v>
      </c>
      <c r="D84" s="94">
        <v>65958</v>
      </c>
      <c r="E84" s="94">
        <v>-2500</v>
      </c>
      <c r="F84" s="95">
        <f>D84+E84</f>
        <v>63458</v>
      </c>
      <c r="H84" s="8">
        <v>54112.72</v>
      </c>
      <c r="I84" s="8">
        <f t="shared" ref="I84:I91" si="39">F84-H84</f>
        <v>9345.2799999999988</v>
      </c>
      <c r="J84" s="29">
        <f t="shared" si="31"/>
        <v>0.85273283116391951</v>
      </c>
    </row>
    <row r="85" spans="1:15" x14ac:dyDescent="0.25">
      <c r="A85" s="92" t="s">
        <v>123</v>
      </c>
      <c r="B85" s="108" t="s">
        <v>109</v>
      </c>
      <c r="C85" s="93" t="s">
        <v>110</v>
      </c>
      <c r="D85" s="94">
        <v>2087</v>
      </c>
      <c r="E85" s="94"/>
      <c r="F85" s="95">
        <f t="shared" ref="F85:F91" si="40">D85+E85</f>
        <v>2087</v>
      </c>
      <c r="H85" s="8">
        <v>0</v>
      </c>
      <c r="I85" s="8">
        <f t="shared" si="39"/>
        <v>2087</v>
      </c>
      <c r="J85" s="29">
        <f t="shared" si="31"/>
        <v>0</v>
      </c>
    </row>
    <row r="86" spans="1:15" x14ac:dyDescent="0.25">
      <c r="A86" s="92" t="s">
        <v>123</v>
      </c>
      <c r="B86" s="108" t="s">
        <v>111</v>
      </c>
      <c r="C86" s="93" t="s">
        <v>112</v>
      </c>
      <c r="D86" s="94">
        <v>438</v>
      </c>
      <c r="E86" s="94"/>
      <c r="F86" s="95">
        <f t="shared" si="40"/>
        <v>438</v>
      </c>
      <c r="H86" s="8">
        <v>0</v>
      </c>
      <c r="I86" s="8">
        <f t="shared" si="39"/>
        <v>438</v>
      </c>
      <c r="J86" s="29">
        <f t="shared" si="31"/>
        <v>0</v>
      </c>
    </row>
    <row r="87" spans="1:15" x14ac:dyDescent="0.25">
      <c r="A87" s="92" t="s">
        <v>123</v>
      </c>
      <c r="B87" s="108" t="s">
        <v>113</v>
      </c>
      <c r="C87" s="93" t="s">
        <v>114</v>
      </c>
      <c r="D87" s="94">
        <v>1726</v>
      </c>
      <c r="E87" s="94">
        <v>4300</v>
      </c>
      <c r="F87" s="95">
        <f t="shared" si="40"/>
        <v>6026</v>
      </c>
      <c r="H87" s="8">
        <v>6000</v>
      </c>
      <c r="I87" s="8">
        <f t="shared" si="39"/>
        <v>26</v>
      </c>
      <c r="J87" s="29">
        <f t="shared" si="31"/>
        <v>0.99568536342515768</v>
      </c>
    </row>
    <row r="88" spans="1:15" x14ac:dyDescent="0.25">
      <c r="A88" s="92" t="s">
        <v>123</v>
      </c>
      <c r="B88" s="108" t="s">
        <v>115</v>
      </c>
      <c r="C88" s="93" t="s">
        <v>116</v>
      </c>
      <c r="D88" s="94">
        <v>8656</v>
      </c>
      <c r="E88" s="94">
        <v>-1500</v>
      </c>
      <c r="F88" s="95">
        <f t="shared" si="40"/>
        <v>7156</v>
      </c>
      <c r="H88" s="8">
        <v>8755.41</v>
      </c>
      <c r="I88" s="8">
        <f t="shared" si="39"/>
        <v>-1599.4099999999999</v>
      </c>
      <c r="J88" s="29">
        <f t="shared" si="31"/>
        <v>1.2235061486864169</v>
      </c>
    </row>
    <row r="89" spans="1:15" x14ac:dyDescent="0.25">
      <c r="A89" s="92" t="s">
        <v>123</v>
      </c>
      <c r="B89" s="108" t="s">
        <v>11</v>
      </c>
      <c r="C89" s="93" t="s">
        <v>12</v>
      </c>
      <c r="D89" s="94">
        <v>548</v>
      </c>
      <c r="E89" s="94"/>
      <c r="F89" s="95">
        <f t="shared" si="40"/>
        <v>548</v>
      </c>
      <c r="H89" s="8">
        <v>79.650000000000006</v>
      </c>
      <c r="I89" s="8">
        <f t="shared" si="39"/>
        <v>468.35</v>
      </c>
      <c r="J89" s="29">
        <f t="shared" si="31"/>
        <v>0.14534671532846716</v>
      </c>
      <c r="M89" s="60"/>
    </row>
    <row r="90" spans="1:15" x14ac:dyDescent="0.25">
      <c r="A90" s="96">
        <v>44</v>
      </c>
      <c r="B90" s="108" t="s">
        <v>15</v>
      </c>
      <c r="C90" s="93" t="s">
        <v>242</v>
      </c>
      <c r="D90" s="94"/>
      <c r="E90" s="94"/>
      <c r="F90" s="95"/>
      <c r="H90" s="8">
        <v>9.82</v>
      </c>
      <c r="I90" s="8">
        <f t="shared" ref="I90" si="41">F90-H90</f>
        <v>-9.82</v>
      </c>
      <c r="J90" s="29">
        <f t="shared" ref="J90" si="42">+IFERROR((H90/F90),0)</f>
        <v>0</v>
      </c>
      <c r="M90" s="60"/>
    </row>
    <row r="91" spans="1:15" x14ac:dyDescent="0.25">
      <c r="A91" s="92" t="s">
        <v>123</v>
      </c>
      <c r="B91" s="108" t="s">
        <v>117</v>
      </c>
      <c r="C91" s="93" t="s">
        <v>118</v>
      </c>
      <c r="D91" s="94">
        <v>2876</v>
      </c>
      <c r="E91" s="94">
        <v>3900</v>
      </c>
      <c r="F91" s="95">
        <f t="shared" si="40"/>
        <v>6776</v>
      </c>
      <c r="H91" s="8">
        <v>3868.69</v>
      </c>
      <c r="I91" s="8">
        <f t="shared" si="39"/>
        <v>2907.31</v>
      </c>
      <c r="J91" s="29">
        <f t="shared" si="31"/>
        <v>0.57094008264462814</v>
      </c>
      <c r="O91" s="60"/>
    </row>
    <row r="92" spans="1:15" s="5" customFormat="1" x14ac:dyDescent="0.25">
      <c r="A92" s="98">
        <v>22</v>
      </c>
      <c r="B92" s="109"/>
      <c r="C92" s="85" t="s">
        <v>254</v>
      </c>
      <c r="D92" s="86">
        <f>+D93</f>
        <v>0</v>
      </c>
      <c r="E92" s="86">
        <f t="shared" ref="E92:F92" si="43">+E93</f>
        <v>3270</v>
      </c>
      <c r="F92" s="87">
        <f t="shared" si="43"/>
        <v>3270</v>
      </c>
      <c r="H92" s="6">
        <f t="shared" ref="H92:I92" si="44">+H93</f>
        <v>0</v>
      </c>
      <c r="I92" s="6">
        <f t="shared" si="44"/>
        <v>3270</v>
      </c>
      <c r="J92" s="28">
        <f t="shared" ref="J92:J93" si="45">+IFERROR((H92/F92),0)</f>
        <v>0</v>
      </c>
      <c r="K92" s="25"/>
    </row>
    <row r="93" spans="1:15" x14ac:dyDescent="0.25">
      <c r="A93" s="96">
        <v>22</v>
      </c>
      <c r="B93" s="108" t="s">
        <v>107</v>
      </c>
      <c r="C93" s="93" t="s">
        <v>108</v>
      </c>
      <c r="D93" s="94">
        <v>0</v>
      </c>
      <c r="E93" s="94">
        <v>3270</v>
      </c>
      <c r="F93" s="95">
        <f>D93+E93</f>
        <v>3270</v>
      </c>
      <c r="H93" s="8"/>
      <c r="I93" s="8">
        <f>F93-H93</f>
        <v>3270</v>
      </c>
      <c r="J93" s="29">
        <f t="shared" si="45"/>
        <v>0</v>
      </c>
    </row>
    <row r="94" spans="1:15" s="5" customFormat="1" x14ac:dyDescent="0.25">
      <c r="A94" s="88"/>
      <c r="B94" s="89" t="s">
        <v>125</v>
      </c>
      <c r="C94" s="89" t="s">
        <v>126</v>
      </c>
      <c r="D94" s="90">
        <f>D95+D97</f>
        <v>7034</v>
      </c>
      <c r="E94" s="90">
        <f t="shared" ref="E94:F94" si="46">E95+E97</f>
        <v>-1265</v>
      </c>
      <c r="F94" s="91">
        <f t="shared" si="46"/>
        <v>5769</v>
      </c>
      <c r="G94" s="55"/>
      <c r="H94" s="56">
        <f>H95+H97</f>
        <v>3630.11</v>
      </c>
      <c r="I94" s="56">
        <f t="shared" ref="I94" si="47">I95+I97</f>
        <v>2138.89</v>
      </c>
      <c r="J94" s="57">
        <f t="shared" si="31"/>
        <v>0.62924423643612415</v>
      </c>
    </row>
    <row r="95" spans="1:15" s="5" customFormat="1" x14ac:dyDescent="0.25">
      <c r="A95" s="84" t="s">
        <v>127</v>
      </c>
      <c r="B95" s="109"/>
      <c r="C95" s="85" t="s">
        <v>128</v>
      </c>
      <c r="D95" s="86">
        <f>D96</f>
        <v>2522</v>
      </c>
      <c r="E95" s="86">
        <f t="shared" ref="E95:I95" si="48">E96</f>
        <v>-1571</v>
      </c>
      <c r="F95" s="87">
        <f t="shared" si="48"/>
        <v>951</v>
      </c>
      <c r="H95" s="6">
        <f t="shared" si="48"/>
        <v>172.86</v>
      </c>
      <c r="I95" s="6">
        <f t="shared" si="48"/>
        <v>778.14</v>
      </c>
      <c r="J95" s="28">
        <f t="shared" si="31"/>
        <v>0.1817665615141956</v>
      </c>
      <c r="K95" s="25"/>
      <c r="N95" s="59"/>
    </row>
    <row r="96" spans="1:15" x14ac:dyDescent="0.25">
      <c r="A96" s="92" t="s">
        <v>127</v>
      </c>
      <c r="B96" s="108" t="s">
        <v>129</v>
      </c>
      <c r="C96" s="93" t="s">
        <v>130</v>
      </c>
      <c r="D96" s="94">
        <v>2522</v>
      </c>
      <c r="E96" s="94">
        <v>-1571</v>
      </c>
      <c r="F96" s="95">
        <f>D96+E96</f>
        <v>951</v>
      </c>
      <c r="H96" s="8">
        <v>172.86</v>
      </c>
      <c r="I96" s="8">
        <f>F96-H96</f>
        <v>778.14</v>
      </c>
      <c r="J96" s="29">
        <f t="shared" si="31"/>
        <v>0.1817665615141956</v>
      </c>
      <c r="O96" s="60"/>
    </row>
    <row r="97" spans="1:15" s="5" customFormat="1" x14ac:dyDescent="0.25">
      <c r="A97" s="84" t="s">
        <v>123</v>
      </c>
      <c r="B97" s="109"/>
      <c r="C97" s="85" t="s">
        <v>124</v>
      </c>
      <c r="D97" s="86">
        <f>D98</f>
        <v>4512</v>
      </c>
      <c r="E97" s="86">
        <f t="shared" ref="E97:I97" si="49">E98</f>
        <v>306</v>
      </c>
      <c r="F97" s="87">
        <f t="shared" si="49"/>
        <v>4818</v>
      </c>
      <c r="H97" s="6">
        <f t="shared" si="49"/>
        <v>3457.25</v>
      </c>
      <c r="I97" s="6">
        <f t="shared" si="49"/>
        <v>1360.75</v>
      </c>
      <c r="J97" s="28">
        <f t="shared" si="31"/>
        <v>0.71756953092569531</v>
      </c>
      <c r="K97" s="25"/>
    </row>
    <row r="98" spans="1:15" x14ac:dyDescent="0.25">
      <c r="A98" s="92" t="s">
        <v>123</v>
      </c>
      <c r="B98" s="108" t="s">
        <v>129</v>
      </c>
      <c r="C98" s="93" t="s">
        <v>130</v>
      </c>
      <c r="D98" s="94">
        <v>4512</v>
      </c>
      <c r="E98" s="94">
        <v>306</v>
      </c>
      <c r="F98" s="95">
        <f>D98+E98</f>
        <v>4818</v>
      </c>
      <c r="H98" s="8">
        <v>3457.25</v>
      </c>
      <c r="I98" s="8">
        <f>F98-H98</f>
        <v>1360.75</v>
      </c>
      <c r="J98" s="29">
        <f t="shared" si="31"/>
        <v>0.71756953092569531</v>
      </c>
      <c r="N98" s="60"/>
      <c r="O98" s="60"/>
    </row>
    <row r="99" spans="1:15" s="5" customFormat="1" x14ac:dyDescent="0.25">
      <c r="A99" s="84"/>
      <c r="B99" s="109" t="s">
        <v>131</v>
      </c>
      <c r="C99" s="85" t="s">
        <v>132</v>
      </c>
      <c r="D99" s="86">
        <f>D100</f>
        <v>15927</v>
      </c>
      <c r="E99" s="86">
        <f t="shared" ref="E99:I101" si="50">E100</f>
        <v>0</v>
      </c>
      <c r="F99" s="87">
        <f t="shared" si="50"/>
        <v>15927</v>
      </c>
      <c r="H99" s="6">
        <f t="shared" si="50"/>
        <v>0</v>
      </c>
      <c r="I99" s="6">
        <f t="shared" si="50"/>
        <v>15927</v>
      </c>
      <c r="J99" s="28">
        <f t="shared" si="31"/>
        <v>0</v>
      </c>
      <c r="K99" s="25"/>
      <c r="N99" s="58"/>
    </row>
    <row r="100" spans="1:15" s="5" customFormat="1" x14ac:dyDescent="0.25">
      <c r="A100" s="88"/>
      <c r="B100" s="89" t="s">
        <v>133</v>
      </c>
      <c r="C100" s="89" t="s">
        <v>134</v>
      </c>
      <c r="D100" s="90">
        <f>D101</f>
        <v>15927</v>
      </c>
      <c r="E100" s="90">
        <f t="shared" si="50"/>
        <v>0</v>
      </c>
      <c r="F100" s="91">
        <f t="shared" si="50"/>
        <v>15927</v>
      </c>
      <c r="G100" s="55"/>
      <c r="H100" s="56">
        <f t="shared" si="50"/>
        <v>0</v>
      </c>
      <c r="I100" s="56">
        <f t="shared" si="50"/>
        <v>15927</v>
      </c>
      <c r="J100" s="57">
        <f t="shared" si="31"/>
        <v>0</v>
      </c>
    </row>
    <row r="101" spans="1:15" s="5" customFormat="1" x14ac:dyDescent="0.25">
      <c r="A101" s="84" t="s">
        <v>4</v>
      </c>
      <c r="B101" s="109"/>
      <c r="C101" s="85" t="s">
        <v>10</v>
      </c>
      <c r="D101" s="86">
        <f>D102</f>
        <v>15927</v>
      </c>
      <c r="E101" s="86">
        <f t="shared" si="50"/>
        <v>0</v>
      </c>
      <c r="F101" s="87">
        <f t="shared" si="50"/>
        <v>15927</v>
      </c>
      <c r="H101" s="6">
        <f t="shared" si="50"/>
        <v>0</v>
      </c>
      <c r="I101" s="6">
        <f t="shared" si="50"/>
        <v>15927</v>
      </c>
      <c r="J101" s="28">
        <f t="shared" si="31"/>
        <v>0</v>
      </c>
      <c r="K101" s="25"/>
    </row>
    <row r="102" spans="1:15" x14ac:dyDescent="0.25">
      <c r="A102" s="110" t="s">
        <v>4</v>
      </c>
      <c r="B102" s="111" t="s">
        <v>135</v>
      </c>
      <c r="C102" s="112" t="s">
        <v>136</v>
      </c>
      <c r="D102" s="113">
        <v>15927</v>
      </c>
      <c r="E102" s="113"/>
      <c r="F102" s="114">
        <f>D102+E102</f>
        <v>15927</v>
      </c>
      <c r="H102" s="8">
        <v>0</v>
      </c>
      <c r="I102" s="8">
        <f>F102-H102</f>
        <v>15927</v>
      </c>
      <c r="J102" s="29">
        <f t="shared" si="31"/>
        <v>0</v>
      </c>
    </row>
    <row r="103" spans="1:15" x14ac:dyDescent="0.25">
      <c r="A103" s="3"/>
      <c r="B103" s="3"/>
      <c r="C103" s="3"/>
      <c r="D103" s="3"/>
      <c r="E103" s="3"/>
      <c r="F103" s="3"/>
      <c r="H103" s="3"/>
      <c r="I103" s="3"/>
      <c r="J103" s="3"/>
    </row>
    <row r="105" spans="1:15" x14ac:dyDescent="0.25">
      <c r="C105" s="9" t="s">
        <v>183</v>
      </c>
      <c r="D105" s="10">
        <f>D80+D71+D61+D58</f>
        <v>279249</v>
      </c>
      <c r="E105" s="10">
        <f t="shared" ref="E105:F105" si="51">E80+E71+E61+E58</f>
        <v>22425</v>
      </c>
      <c r="F105" s="10">
        <f t="shared" si="51"/>
        <v>301674</v>
      </c>
      <c r="H105" s="10">
        <f t="shared" ref="H105" si="52">H80+H71+H61+H58</f>
        <v>143428.66</v>
      </c>
      <c r="I105" s="10">
        <f t="shared" ref="I105" si="53">I80+I71+I61+I58</f>
        <v>158245.34</v>
      </c>
      <c r="J105" s="34">
        <f t="shared" ref="J105:J110" si="54">+IFERROR((H105/F105),0)</f>
        <v>0.4754425638271777</v>
      </c>
    </row>
    <row r="106" spans="1:15" x14ac:dyDescent="0.25">
      <c r="C106" s="9" t="s">
        <v>256</v>
      </c>
      <c r="D106" s="10">
        <f>+D93</f>
        <v>0</v>
      </c>
      <c r="E106" s="10">
        <f t="shared" ref="E106:F106" si="55">+E93</f>
        <v>3270</v>
      </c>
      <c r="F106" s="10">
        <f t="shared" si="55"/>
        <v>3270</v>
      </c>
      <c r="H106" s="10">
        <f>+H93</f>
        <v>0</v>
      </c>
      <c r="I106" s="10">
        <f>+I93</f>
        <v>3270</v>
      </c>
      <c r="J106" s="34">
        <f t="shared" si="54"/>
        <v>0</v>
      </c>
    </row>
    <row r="107" spans="1:15" x14ac:dyDescent="0.25">
      <c r="C107" s="9" t="s">
        <v>184</v>
      </c>
      <c r="D107" s="10">
        <f>D101+D10</f>
        <v>166034</v>
      </c>
      <c r="E107" s="10">
        <f>E101+E10</f>
        <v>413</v>
      </c>
      <c r="F107" s="10">
        <f>F101+F10</f>
        <v>166447</v>
      </c>
      <c r="H107" s="10">
        <f>H101+H10</f>
        <v>73201.109999999986</v>
      </c>
      <c r="I107" s="10">
        <f>I101+I10</f>
        <v>93245.890000000014</v>
      </c>
      <c r="J107" s="34">
        <f t="shared" si="54"/>
        <v>0.43978629834121363</v>
      </c>
    </row>
    <row r="108" spans="1:15" x14ac:dyDescent="0.25">
      <c r="C108" s="9" t="s">
        <v>185</v>
      </c>
      <c r="D108" s="10">
        <f>D95</f>
        <v>2522</v>
      </c>
      <c r="E108" s="10">
        <f>E95</f>
        <v>-1571</v>
      </c>
      <c r="F108" s="10">
        <f>F95</f>
        <v>951</v>
      </c>
      <c r="H108" s="10">
        <f>H95</f>
        <v>172.86</v>
      </c>
      <c r="I108" s="10">
        <f>I95</f>
        <v>778.14</v>
      </c>
      <c r="J108" s="34">
        <f t="shared" si="54"/>
        <v>0.1817665615141956</v>
      </c>
    </row>
    <row r="109" spans="1:15" x14ac:dyDescent="0.25">
      <c r="C109" s="9" t="s">
        <v>186</v>
      </c>
      <c r="D109" s="10">
        <f>D97+D83</f>
        <v>86801</v>
      </c>
      <c r="E109" s="10">
        <f>E97+E83</f>
        <v>4506</v>
      </c>
      <c r="F109" s="10">
        <f>F97+F83</f>
        <v>91307</v>
      </c>
      <c r="H109" s="10">
        <f>H97+H83</f>
        <v>76283.540000000008</v>
      </c>
      <c r="I109" s="10">
        <f>I97+I83</f>
        <v>15023.46</v>
      </c>
      <c r="J109" s="34">
        <f t="shared" si="54"/>
        <v>0.83546212229073358</v>
      </c>
    </row>
    <row r="110" spans="1:15" x14ac:dyDescent="0.25">
      <c r="D110" s="10">
        <f>SUM(D105:D109)</f>
        <v>534606</v>
      </c>
      <c r="E110" s="10">
        <f t="shared" ref="E110:F110" si="56">SUM(E105:E109)</f>
        <v>29043</v>
      </c>
      <c r="F110" s="10">
        <f t="shared" si="56"/>
        <v>563649</v>
      </c>
      <c r="H110" s="10">
        <f t="shared" ref="H110" si="57">SUM(H105:H109)</f>
        <v>293086.17</v>
      </c>
      <c r="I110" s="10">
        <f t="shared" ref="I110" si="58">SUM(I105:I109)</f>
        <v>270562.83</v>
      </c>
      <c r="J110" s="34">
        <f t="shared" si="54"/>
        <v>0.51997993432082734</v>
      </c>
    </row>
    <row r="111" spans="1:15" x14ac:dyDescent="0.25">
      <c r="D111" s="10">
        <f>+D110-D7</f>
        <v>0</v>
      </c>
      <c r="E111" s="10">
        <f t="shared" ref="E111:F111" si="59">+E110-E7</f>
        <v>0</v>
      </c>
      <c r="F111" s="10">
        <f t="shared" si="59"/>
        <v>0</v>
      </c>
      <c r="H111" s="10">
        <f t="shared" ref="H111" si="60">+H110-H7</f>
        <v>0</v>
      </c>
      <c r="I111" s="10">
        <f t="shared" ref="I111" si="61">+I110-I7</f>
        <v>0</v>
      </c>
      <c r="J111" s="10"/>
    </row>
    <row r="112" spans="1:15" x14ac:dyDescent="0.25">
      <c r="H112" s="10"/>
    </row>
    <row r="114" spans="4:8" x14ac:dyDescent="0.25">
      <c r="D114" s="10">
        <f>+D110+VP!D26</f>
        <v>2803665</v>
      </c>
      <c r="E114" s="10">
        <f>+E110+VP!E26</f>
        <v>167228</v>
      </c>
      <c r="F114" s="10">
        <f>+F110+VP!F26</f>
        <v>2970893</v>
      </c>
      <c r="G114" s="10">
        <f>+G110+VP!G26</f>
        <v>0</v>
      </c>
      <c r="H114" s="10">
        <f>+H110+VR!H96</f>
        <v>1349102.14</v>
      </c>
    </row>
    <row r="115" spans="4:8" x14ac:dyDescent="0.25">
      <c r="F115" s="10"/>
    </row>
    <row r="116" spans="4:8" x14ac:dyDescent="0.25">
      <c r="D116" s="10"/>
      <c r="E116" s="10"/>
    </row>
    <row r="118" spans="4:8" x14ac:dyDescent="0.25">
      <c r="E118" s="10"/>
    </row>
    <row r="120" spans="4:8" x14ac:dyDescent="0.25">
      <c r="H120" s="10">
        <f>+H114-'000'!E131</f>
        <v>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rowBreaks count="3" manualBreakCount="3">
    <brk id="35" max="5" man="1"/>
    <brk id="59" max="5" man="1"/>
    <brk id="93" max="5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00"/>
  <sheetViews>
    <sheetView zoomScaleNormal="100" workbookViewId="0"/>
  </sheetViews>
  <sheetFormatPr defaultRowHeight="15" x14ac:dyDescent="0.25"/>
  <cols>
    <col min="1" max="1" width="5.7109375" customWidth="1" collapsed="1"/>
    <col min="2" max="2" width="12" bestFit="1" customWidth="1" collapsed="1"/>
    <col min="3" max="3" width="53" customWidth="1" collapsed="1"/>
    <col min="4" max="4" width="13.7109375" bestFit="1" customWidth="1" collapsed="1"/>
    <col min="5" max="5" width="15.140625" bestFit="1" customWidth="1" collapsed="1"/>
    <col min="6" max="6" width="13.7109375" bestFit="1" customWidth="1" collapsed="1"/>
    <col min="7" max="7" width="9.140625" customWidth="1"/>
    <col min="8" max="8" width="15.140625" customWidth="1" collapsed="1"/>
    <col min="9" max="10" width="11.7109375" customWidth="1" collapsed="1"/>
    <col min="11" max="11" width="9.140625" customWidth="1"/>
    <col min="15" max="15" width="15.28515625" bestFit="1" customWidth="1"/>
  </cols>
  <sheetData>
    <row r="1" spans="1:11" ht="4.5" customHeight="1" x14ac:dyDescent="0.25">
      <c r="B1" s="1"/>
    </row>
    <row r="2" spans="1:11" x14ac:dyDescent="0.25">
      <c r="B2" s="1"/>
      <c r="C2" s="1" t="s">
        <v>137</v>
      </c>
    </row>
    <row r="3" spans="1:11" x14ac:dyDescent="0.25">
      <c r="B3" s="1"/>
      <c r="C3" s="1" t="s">
        <v>138</v>
      </c>
    </row>
    <row r="4" spans="1:11" x14ac:dyDescent="0.25">
      <c r="B4" s="1"/>
      <c r="C4" s="1" t="s">
        <v>139</v>
      </c>
    </row>
    <row r="5" spans="1:11" x14ac:dyDescent="0.25">
      <c r="B5" s="1"/>
      <c r="C5" s="78" t="s">
        <v>264</v>
      </c>
    </row>
    <row r="6" spans="1:11" ht="30" x14ac:dyDescent="0.25">
      <c r="A6" s="103" t="s">
        <v>0</v>
      </c>
      <c r="B6" s="104" t="s">
        <v>1</v>
      </c>
      <c r="C6" s="104" t="s">
        <v>2</v>
      </c>
      <c r="D6" s="105" t="s">
        <v>3</v>
      </c>
      <c r="E6" s="105" t="s">
        <v>181</v>
      </c>
      <c r="F6" s="106" t="s">
        <v>182</v>
      </c>
      <c r="H6" s="4" t="s">
        <v>210</v>
      </c>
      <c r="I6" s="27" t="s">
        <v>211</v>
      </c>
      <c r="J6" s="4" t="s">
        <v>212</v>
      </c>
    </row>
    <row r="7" spans="1:11" s="5" customFormat="1" x14ac:dyDescent="0.25">
      <c r="A7" s="80"/>
      <c r="B7" s="81"/>
      <c r="C7" s="81" t="s">
        <v>5</v>
      </c>
      <c r="D7" s="82">
        <f>D8+D21+D85</f>
        <v>2269059</v>
      </c>
      <c r="E7" s="82">
        <f>E8+E21+E85</f>
        <v>138185</v>
      </c>
      <c r="F7" s="83">
        <f>F8+F21+F85</f>
        <v>2407244</v>
      </c>
      <c r="H7" s="6">
        <f>H8+H21+H85</f>
        <v>1056015.97</v>
      </c>
      <c r="I7" s="6">
        <f>I8+I21+I85</f>
        <v>1351228.03</v>
      </c>
      <c r="J7" s="28">
        <f>+IFERROR((H7/F7),0)</f>
        <v>0.43868256396111072</v>
      </c>
    </row>
    <row r="8" spans="1:11" s="5" customFormat="1" x14ac:dyDescent="0.25">
      <c r="A8" s="84"/>
      <c r="B8" s="85" t="s">
        <v>6</v>
      </c>
      <c r="C8" s="85" t="s">
        <v>7</v>
      </c>
      <c r="D8" s="86">
        <f>D9</f>
        <v>2030544</v>
      </c>
      <c r="E8" s="86">
        <f t="shared" ref="E8:I9" si="0">E9</f>
        <v>114000</v>
      </c>
      <c r="F8" s="87">
        <f t="shared" si="0"/>
        <v>2144544</v>
      </c>
      <c r="H8" s="6">
        <f t="shared" si="0"/>
        <v>930484.8899999999</v>
      </c>
      <c r="I8" s="6">
        <f t="shared" si="0"/>
        <v>1214059.1100000001</v>
      </c>
      <c r="J8" s="28">
        <f t="shared" ref="J8:J88" si="1">+IFERROR((H8/F8),0)</f>
        <v>0.43388472794216387</v>
      </c>
    </row>
    <row r="9" spans="1:11" s="5" customFormat="1" x14ac:dyDescent="0.25">
      <c r="A9" s="88"/>
      <c r="B9" s="89" t="s">
        <v>140</v>
      </c>
      <c r="C9" s="89" t="s">
        <v>141</v>
      </c>
      <c r="D9" s="90">
        <f>D10</f>
        <v>2030544</v>
      </c>
      <c r="E9" s="90">
        <f t="shared" si="0"/>
        <v>114000</v>
      </c>
      <c r="F9" s="91">
        <f t="shared" si="0"/>
        <v>2144544</v>
      </c>
      <c r="G9" s="55"/>
      <c r="H9" s="56">
        <f t="shared" si="0"/>
        <v>930484.8899999999</v>
      </c>
      <c r="I9" s="56">
        <f t="shared" si="0"/>
        <v>1214059.1100000001</v>
      </c>
      <c r="J9" s="57">
        <f t="shared" si="1"/>
        <v>0.43388472794216387</v>
      </c>
    </row>
    <row r="10" spans="1:11" s="5" customFormat="1" x14ac:dyDescent="0.25">
      <c r="A10" s="84" t="s">
        <v>142</v>
      </c>
      <c r="B10" s="85"/>
      <c r="C10" s="85" t="s">
        <v>143</v>
      </c>
      <c r="D10" s="86">
        <f>SUM(D11:D20)</f>
        <v>2030544</v>
      </c>
      <c r="E10" s="86">
        <f t="shared" ref="E10:F10" si="2">SUM(E11:E20)</f>
        <v>114000</v>
      </c>
      <c r="F10" s="87">
        <f t="shared" si="2"/>
        <v>2144544</v>
      </c>
      <c r="H10" s="6">
        <f t="shared" ref="H10" si="3">SUM(H11:H20)</f>
        <v>930484.8899999999</v>
      </c>
      <c r="I10" s="6">
        <f t="shared" ref="I10" si="4">SUM(I11:I20)</f>
        <v>1214059.1100000001</v>
      </c>
      <c r="J10" s="28">
        <f t="shared" si="1"/>
        <v>0.43388472794216387</v>
      </c>
      <c r="K10" s="25">
        <v>0</v>
      </c>
    </row>
    <row r="11" spans="1:11" x14ac:dyDescent="0.25">
      <c r="A11" s="92" t="s">
        <v>142</v>
      </c>
      <c r="B11" s="93" t="s">
        <v>107</v>
      </c>
      <c r="C11" s="93" t="s">
        <v>108</v>
      </c>
      <c r="D11" s="94">
        <v>1668127</v>
      </c>
      <c r="E11" s="94">
        <v>90000</v>
      </c>
      <c r="F11" s="95">
        <f>D11+E11</f>
        <v>1758127</v>
      </c>
      <c r="H11" s="8">
        <v>757721.96</v>
      </c>
      <c r="I11" s="8">
        <f t="shared" ref="I11:I20" si="5">F11-H11</f>
        <v>1000405.04</v>
      </c>
      <c r="J11" s="29">
        <f t="shared" si="1"/>
        <v>0.43098249443868386</v>
      </c>
    </row>
    <row r="12" spans="1:11" x14ac:dyDescent="0.25">
      <c r="A12" s="92" t="s">
        <v>142</v>
      </c>
      <c r="B12" s="93" t="s">
        <v>109</v>
      </c>
      <c r="C12" s="93" t="s">
        <v>110</v>
      </c>
      <c r="D12" s="94">
        <v>33864</v>
      </c>
      <c r="E12" s="94"/>
      <c r="F12" s="95">
        <f t="shared" ref="F12:F20" si="6">D12+E12</f>
        <v>33864</v>
      </c>
      <c r="H12" s="8">
        <v>358.62</v>
      </c>
      <c r="I12" s="8">
        <f t="shared" si="5"/>
        <v>33505.379999999997</v>
      </c>
      <c r="J12" s="29">
        <f t="shared" si="1"/>
        <v>1.0590007087172218E-2</v>
      </c>
    </row>
    <row r="13" spans="1:11" x14ac:dyDescent="0.25">
      <c r="A13" s="92" t="s">
        <v>142</v>
      </c>
      <c r="B13" s="93" t="s">
        <v>111</v>
      </c>
      <c r="C13" s="93" t="s">
        <v>112</v>
      </c>
      <c r="D13" s="94">
        <v>6550</v>
      </c>
      <c r="E13" s="94"/>
      <c r="F13" s="95">
        <f t="shared" si="6"/>
        <v>6550</v>
      </c>
      <c r="H13" s="8">
        <v>1405.21</v>
      </c>
      <c r="I13" s="8">
        <f t="shared" si="5"/>
        <v>5144.79</v>
      </c>
      <c r="J13" s="29">
        <f t="shared" si="1"/>
        <v>0.21453587786259543</v>
      </c>
    </row>
    <row r="14" spans="1:11" x14ac:dyDescent="0.25">
      <c r="A14" s="92" t="s">
        <v>142</v>
      </c>
      <c r="B14" s="93" t="s">
        <v>113</v>
      </c>
      <c r="C14" s="93" t="s">
        <v>114</v>
      </c>
      <c r="D14" s="94">
        <v>19650</v>
      </c>
      <c r="E14" s="94">
        <v>10000</v>
      </c>
      <c r="F14" s="95">
        <f t="shared" si="6"/>
        <v>29650</v>
      </c>
      <c r="H14" s="8">
        <v>27597.24</v>
      </c>
      <c r="I14" s="8">
        <f t="shared" si="5"/>
        <v>2052.7599999999984</v>
      </c>
      <c r="J14" s="29">
        <f t="shared" si="1"/>
        <v>0.93076694772344015</v>
      </c>
    </row>
    <row r="15" spans="1:11" x14ac:dyDescent="0.25">
      <c r="A15" s="92" t="s">
        <v>142</v>
      </c>
      <c r="B15" s="93" t="s">
        <v>144</v>
      </c>
      <c r="C15" s="93" t="s">
        <v>145</v>
      </c>
      <c r="D15" s="94">
        <v>976</v>
      </c>
      <c r="E15" s="94"/>
      <c r="F15" s="95">
        <f t="shared" si="6"/>
        <v>976</v>
      </c>
      <c r="H15" s="8">
        <v>882.88</v>
      </c>
      <c r="I15" s="8">
        <f t="shared" si="5"/>
        <v>93.12</v>
      </c>
      <c r="J15" s="29">
        <f t="shared" si="1"/>
        <v>0.90459016393442626</v>
      </c>
    </row>
    <row r="16" spans="1:11" x14ac:dyDescent="0.25">
      <c r="A16" s="92" t="s">
        <v>142</v>
      </c>
      <c r="B16" s="93" t="s">
        <v>115</v>
      </c>
      <c r="C16" s="93" t="s">
        <v>116</v>
      </c>
      <c r="D16" s="94">
        <v>268684</v>
      </c>
      <c r="E16" s="94">
        <v>14000</v>
      </c>
      <c r="F16" s="95">
        <f t="shared" si="6"/>
        <v>282684</v>
      </c>
      <c r="H16" s="8">
        <v>123045.2</v>
      </c>
      <c r="I16" s="8">
        <f t="shared" si="5"/>
        <v>159638.79999999999</v>
      </c>
      <c r="J16" s="29">
        <f t="shared" si="1"/>
        <v>0.43527472371977188</v>
      </c>
    </row>
    <row r="17" spans="1:11" x14ac:dyDescent="0.25">
      <c r="A17" s="92" t="s">
        <v>142</v>
      </c>
      <c r="B17" s="93" t="s">
        <v>146</v>
      </c>
      <c r="C17" s="93" t="s">
        <v>147</v>
      </c>
      <c r="D17" s="94">
        <v>557</v>
      </c>
      <c r="E17" s="94"/>
      <c r="F17" s="95">
        <f t="shared" si="6"/>
        <v>557</v>
      </c>
      <c r="H17" s="8">
        <v>0</v>
      </c>
      <c r="I17" s="8">
        <f t="shared" si="5"/>
        <v>557</v>
      </c>
      <c r="J17" s="29">
        <f t="shared" si="1"/>
        <v>0</v>
      </c>
    </row>
    <row r="18" spans="1:11" x14ac:dyDescent="0.25">
      <c r="A18" s="92" t="s">
        <v>142</v>
      </c>
      <c r="B18" s="93" t="s">
        <v>148</v>
      </c>
      <c r="C18" s="93" t="s">
        <v>149</v>
      </c>
      <c r="D18" s="94">
        <v>697</v>
      </c>
      <c r="E18" s="94"/>
      <c r="F18" s="95">
        <f t="shared" si="6"/>
        <v>697</v>
      </c>
      <c r="H18" s="8">
        <v>0</v>
      </c>
      <c r="I18" s="8">
        <f t="shared" si="5"/>
        <v>697</v>
      </c>
      <c r="J18" s="29">
        <f t="shared" si="1"/>
        <v>0</v>
      </c>
    </row>
    <row r="19" spans="1:11" x14ac:dyDescent="0.25">
      <c r="A19" s="92" t="s">
        <v>142</v>
      </c>
      <c r="B19" s="93" t="s">
        <v>117</v>
      </c>
      <c r="C19" s="93" t="s">
        <v>118</v>
      </c>
      <c r="D19" s="94">
        <v>26478</v>
      </c>
      <c r="E19" s="94"/>
      <c r="F19" s="95">
        <f t="shared" si="6"/>
        <v>26478</v>
      </c>
      <c r="H19" s="8">
        <v>17000.5</v>
      </c>
      <c r="I19" s="8">
        <f t="shared" si="5"/>
        <v>9477.5</v>
      </c>
      <c r="J19" s="29">
        <f t="shared" si="1"/>
        <v>0.64206133393760856</v>
      </c>
    </row>
    <row r="20" spans="1:11" x14ac:dyDescent="0.25">
      <c r="A20" s="92" t="s">
        <v>142</v>
      </c>
      <c r="B20" s="93" t="s">
        <v>150</v>
      </c>
      <c r="C20" s="93" t="s">
        <v>151</v>
      </c>
      <c r="D20" s="94">
        <v>4961</v>
      </c>
      <c r="E20" s="94"/>
      <c r="F20" s="95">
        <f t="shared" si="6"/>
        <v>4961</v>
      </c>
      <c r="H20" s="8">
        <v>2473.2800000000002</v>
      </c>
      <c r="I20" s="8">
        <f t="shared" si="5"/>
        <v>2487.7199999999998</v>
      </c>
      <c r="J20" s="29">
        <f t="shared" si="1"/>
        <v>0.49854464825639994</v>
      </c>
    </row>
    <row r="21" spans="1:11" s="5" customFormat="1" x14ac:dyDescent="0.25">
      <c r="A21" s="84"/>
      <c r="B21" s="85" t="s">
        <v>101</v>
      </c>
      <c r="C21" s="85" t="s">
        <v>102</v>
      </c>
      <c r="D21" s="86">
        <f>D22+D48+D79+D82+D41</f>
        <v>237918</v>
      </c>
      <c r="E21" s="86">
        <f>E22+E48+E79+E82+E41</f>
        <v>24045</v>
      </c>
      <c r="F21" s="87">
        <f>F22+F48+F79+F82+F41</f>
        <v>261963</v>
      </c>
      <c r="H21" s="6">
        <f>H22+H48+H79+H82+H41</f>
        <v>125531.08</v>
      </c>
      <c r="I21" s="6">
        <f>I22+I48+I79+I82+I41</f>
        <v>136431.92000000001</v>
      </c>
      <c r="J21" s="28">
        <f t="shared" si="1"/>
        <v>0.4791939319674916</v>
      </c>
    </row>
    <row r="22" spans="1:11" s="5" customFormat="1" x14ac:dyDescent="0.25">
      <c r="A22" s="88"/>
      <c r="B22" s="89" t="s">
        <v>152</v>
      </c>
      <c r="C22" s="89" t="s">
        <v>153</v>
      </c>
      <c r="D22" s="90">
        <f>D23+D32</f>
        <v>20307</v>
      </c>
      <c r="E22" s="90">
        <f t="shared" ref="E22:F22" si="7">E23+E32</f>
        <v>3134</v>
      </c>
      <c r="F22" s="91">
        <f t="shared" si="7"/>
        <v>23441</v>
      </c>
      <c r="G22" s="55"/>
      <c r="H22" s="56">
        <f t="shared" ref="H22:I22" si="8">H23+H32</f>
        <v>20062.13</v>
      </c>
      <c r="I22" s="56">
        <f t="shared" si="8"/>
        <v>3378.869999999999</v>
      </c>
      <c r="J22" s="57">
        <f t="shared" si="1"/>
        <v>0.85585640544345387</v>
      </c>
    </row>
    <row r="23" spans="1:11" s="5" customFormat="1" x14ac:dyDescent="0.25">
      <c r="A23" s="84" t="s">
        <v>154</v>
      </c>
      <c r="B23" s="85"/>
      <c r="C23" s="85" t="s">
        <v>155</v>
      </c>
      <c r="D23" s="86">
        <f t="shared" ref="D23:F23" si="9">SUM(D24:D31)</f>
        <v>20307</v>
      </c>
      <c r="E23" s="86">
        <f t="shared" si="9"/>
        <v>1890</v>
      </c>
      <c r="F23" s="87">
        <f t="shared" si="9"/>
        <v>22197</v>
      </c>
      <c r="H23" s="6">
        <f>SUM(H24:H31)</f>
        <v>19271.11</v>
      </c>
      <c r="I23" s="6">
        <f>SUM(I24:I31)</f>
        <v>2925.8899999999994</v>
      </c>
      <c r="J23" s="28">
        <f t="shared" si="1"/>
        <v>0.86818534036131012</v>
      </c>
      <c r="K23" s="25">
        <v>0</v>
      </c>
    </row>
    <row r="24" spans="1:11" x14ac:dyDescent="0.25">
      <c r="A24" s="92"/>
      <c r="B24" s="93" t="s">
        <v>11</v>
      </c>
      <c r="C24" s="93" t="s">
        <v>12</v>
      </c>
      <c r="D24" s="94"/>
      <c r="E24" s="94"/>
      <c r="F24" s="95"/>
      <c r="H24" s="8">
        <v>79.650000000000006</v>
      </c>
      <c r="I24" s="8">
        <f t="shared" ref="I24:I40" si="10">F24-H24</f>
        <v>-79.650000000000006</v>
      </c>
      <c r="J24" s="29">
        <f t="shared" si="1"/>
        <v>0</v>
      </c>
    </row>
    <row r="25" spans="1:11" x14ac:dyDescent="0.25">
      <c r="A25" s="92" t="s">
        <v>154</v>
      </c>
      <c r="B25" s="93" t="s">
        <v>25</v>
      </c>
      <c r="C25" s="93" t="s">
        <v>26</v>
      </c>
      <c r="D25" s="94">
        <v>398</v>
      </c>
      <c r="E25" s="94"/>
      <c r="F25" s="95">
        <f>D25+E25</f>
        <v>398</v>
      </c>
      <c r="H25" s="8"/>
      <c r="I25" s="8">
        <f t="shared" si="10"/>
        <v>398</v>
      </c>
      <c r="J25" s="29">
        <f t="shared" si="1"/>
        <v>0</v>
      </c>
    </row>
    <row r="26" spans="1:11" x14ac:dyDescent="0.25">
      <c r="A26" s="92" t="s">
        <v>154</v>
      </c>
      <c r="B26" s="93" t="s">
        <v>43</v>
      </c>
      <c r="C26" s="93" t="s">
        <v>44</v>
      </c>
      <c r="D26" s="94">
        <v>398</v>
      </c>
      <c r="E26" s="94"/>
      <c r="F26" s="95">
        <f t="shared" ref="F26:F31" si="11">D26+E26</f>
        <v>398</v>
      </c>
      <c r="H26" s="8">
        <v>288.2</v>
      </c>
      <c r="I26" s="8">
        <f t="shared" si="10"/>
        <v>109.80000000000001</v>
      </c>
      <c r="J26" s="29">
        <f t="shared" si="1"/>
        <v>0.7241206030150753</v>
      </c>
    </row>
    <row r="27" spans="1:11" x14ac:dyDescent="0.25">
      <c r="A27" s="92" t="s">
        <v>154</v>
      </c>
      <c r="B27" s="93" t="s">
        <v>156</v>
      </c>
      <c r="C27" s="93" t="s">
        <v>157</v>
      </c>
      <c r="D27" s="94">
        <v>17918</v>
      </c>
      <c r="E27" s="94"/>
      <c r="F27" s="95">
        <f t="shared" si="11"/>
        <v>17918</v>
      </c>
      <c r="H27" s="8">
        <v>17088.04</v>
      </c>
      <c r="I27" s="8">
        <f t="shared" si="10"/>
        <v>829.95999999999913</v>
      </c>
      <c r="J27" s="29">
        <f t="shared" si="1"/>
        <v>0.95368009822524835</v>
      </c>
    </row>
    <row r="28" spans="1:11" x14ac:dyDescent="0.25">
      <c r="A28" s="96">
        <v>55</v>
      </c>
      <c r="B28" s="97">
        <v>38129</v>
      </c>
      <c r="C28" s="93" t="s">
        <v>248</v>
      </c>
      <c r="D28" s="94"/>
      <c r="E28" s="94">
        <v>1815</v>
      </c>
      <c r="F28" s="95">
        <f t="shared" si="11"/>
        <v>1815</v>
      </c>
      <c r="H28" s="8">
        <v>1815.22</v>
      </c>
      <c r="I28" s="8">
        <f t="shared" si="10"/>
        <v>-0.22000000000002728</v>
      </c>
      <c r="J28" s="29">
        <f t="shared" ref="J28" si="12">+IFERROR((H28/F28),0)</f>
        <v>1.0001212121212122</v>
      </c>
    </row>
    <row r="29" spans="1:11" x14ac:dyDescent="0.25">
      <c r="A29" s="92" t="s">
        <v>154</v>
      </c>
      <c r="B29" s="93" t="s">
        <v>135</v>
      </c>
      <c r="C29" s="93" t="s">
        <v>136</v>
      </c>
      <c r="D29" s="94">
        <v>398</v>
      </c>
      <c r="E29" s="94">
        <v>75</v>
      </c>
      <c r="F29" s="95">
        <f t="shared" si="11"/>
        <v>473</v>
      </c>
      <c r="H29" s="8"/>
      <c r="I29" s="8">
        <f t="shared" si="10"/>
        <v>473</v>
      </c>
      <c r="J29" s="29">
        <f t="shared" si="1"/>
        <v>0</v>
      </c>
    </row>
    <row r="30" spans="1:11" x14ac:dyDescent="0.25">
      <c r="A30" s="92" t="s">
        <v>154</v>
      </c>
      <c r="B30" s="93" t="s">
        <v>158</v>
      </c>
      <c r="C30" s="93" t="s">
        <v>159</v>
      </c>
      <c r="D30" s="94">
        <v>664</v>
      </c>
      <c r="E30" s="94"/>
      <c r="F30" s="95">
        <f t="shared" si="11"/>
        <v>664</v>
      </c>
      <c r="H30" s="8"/>
      <c r="I30" s="8">
        <f t="shared" si="10"/>
        <v>664</v>
      </c>
      <c r="J30" s="29">
        <f t="shared" si="1"/>
        <v>0</v>
      </c>
    </row>
    <row r="31" spans="1:11" x14ac:dyDescent="0.25">
      <c r="A31" s="92" t="s">
        <v>154</v>
      </c>
      <c r="B31" s="93" t="s">
        <v>160</v>
      </c>
      <c r="C31" s="93" t="s">
        <v>161</v>
      </c>
      <c r="D31" s="94">
        <v>531</v>
      </c>
      <c r="E31" s="94"/>
      <c r="F31" s="95">
        <f t="shared" si="11"/>
        <v>531</v>
      </c>
      <c r="H31" s="8"/>
      <c r="I31" s="8">
        <f t="shared" si="10"/>
        <v>531</v>
      </c>
      <c r="J31" s="29">
        <f t="shared" si="1"/>
        <v>0</v>
      </c>
    </row>
    <row r="32" spans="1:11" s="5" customFormat="1" x14ac:dyDescent="0.25">
      <c r="A32" s="98">
        <v>29</v>
      </c>
      <c r="B32" s="85"/>
      <c r="C32" s="85" t="s">
        <v>207</v>
      </c>
      <c r="D32" s="86">
        <f t="shared" ref="D32:F32" si="13">SUM(D33:D40)</f>
        <v>0</v>
      </c>
      <c r="E32" s="86">
        <f t="shared" si="13"/>
        <v>1244</v>
      </c>
      <c r="F32" s="87">
        <f t="shared" si="13"/>
        <v>1244</v>
      </c>
      <c r="H32" s="6">
        <f>SUM(H33:H40)</f>
        <v>791.02</v>
      </c>
      <c r="I32" s="6">
        <f>SUM(I33:I40)</f>
        <v>452.97999999999979</v>
      </c>
      <c r="J32" s="28">
        <f>SUM(J34:J39)</f>
        <v>1.5906148482168425</v>
      </c>
      <c r="K32" s="25">
        <v>0</v>
      </c>
    </row>
    <row r="33" spans="1:11" x14ac:dyDescent="0.25">
      <c r="A33" s="96">
        <v>29</v>
      </c>
      <c r="B33" s="97">
        <v>31321</v>
      </c>
      <c r="C33" s="93" t="s">
        <v>250</v>
      </c>
      <c r="D33" s="94"/>
      <c r="E33" s="94"/>
      <c r="F33" s="95"/>
      <c r="H33" s="8">
        <v>6.05</v>
      </c>
      <c r="I33" s="8">
        <f t="shared" si="10"/>
        <v>-6.05</v>
      </c>
      <c r="J33" s="29">
        <f t="shared" si="1"/>
        <v>0</v>
      </c>
    </row>
    <row r="34" spans="1:11" x14ac:dyDescent="0.25">
      <c r="A34" s="96">
        <v>29</v>
      </c>
      <c r="B34" s="93" t="s">
        <v>11</v>
      </c>
      <c r="C34" s="93" t="s">
        <v>12</v>
      </c>
      <c r="D34" s="94"/>
      <c r="E34" s="94">
        <v>318</v>
      </c>
      <c r="F34" s="95">
        <f>D34+E34</f>
        <v>318</v>
      </c>
      <c r="H34" s="8">
        <v>53.1</v>
      </c>
      <c r="I34" s="8">
        <f t="shared" si="10"/>
        <v>264.89999999999998</v>
      </c>
      <c r="J34" s="29">
        <f t="shared" si="1"/>
        <v>0.16698113207547169</v>
      </c>
    </row>
    <row r="35" spans="1:11" x14ac:dyDescent="0.25">
      <c r="A35" s="96">
        <v>29</v>
      </c>
      <c r="B35" s="93" t="s">
        <v>15</v>
      </c>
      <c r="C35" s="93" t="s">
        <v>242</v>
      </c>
      <c r="D35" s="94"/>
      <c r="E35" s="94">
        <v>382</v>
      </c>
      <c r="F35" s="95">
        <f t="shared" ref="F35:F47" si="14">D35+E35</f>
        <v>382</v>
      </c>
      <c r="H35" s="8">
        <v>99.98</v>
      </c>
      <c r="I35" s="8">
        <f t="shared" si="10"/>
        <v>282.02</v>
      </c>
      <c r="J35" s="29">
        <f t="shared" si="1"/>
        <v>0.26172774869109949</v>
      </c>
    </row>
    <row r="36" spans="1:11" x14ac:dyDescent="0.25">
      <c r="A36" s="96">
        <v>29</v>
      </c>
      <c r="B36" s="93" t="s">
        <v>25</v>
      </c>
      <c r="C36" s="93" t="s">
        <v>26</v>
      </c>
      <c r="D36" s="94"/>
      <c r="E36" s="94"/>
      <c r="F36" s="95"/>
      <c r="H36" s="8">
        <v>68.94</v>
      </c>
      <c r="I36" s="8">
        <f t="shared" si="10"/>
        <v>-68.94</v>
      </c>
      <c r="J36" s="29">
        <f t="shared" si="1"/>
        <v>0</v>
      </c>
    </row>
    <row r="37" spans="1:11" x14ac:dyDescent="0.25">
      <c r="A37" s="96">
        <v>29</v>
      </c>
      <c r="B37" s="93" t="s">
        <v>31</v>
      </c>
      <c r="C37" s="93" t="s">
        <v>32</v>
      </c>
      <c r="D37" s="94"/>
      <c r="E37" s="94">
        <v>70</v>
      </c>
      <c r="F37" s="95">
        <f t="shared" si="14"/>
        <v>70</v>
      </c>
      <c r="H37" s="8">
        <v>70.510000000000005</v>
      </c>
      <c r="I37" s="8">
        <f t="shared" si="10"/>
        <v>-0.51000000000000512</v>
      </c>
      <c r="J37" s="29">
        <f t="shared" si="1"/>
        <v>1.0072857142857143</v>
      </c>
    </row>
    <row r="38" spans="1:11" x14ac:dyDescent="0.25">
      <c r="A38" s="96">
        <v>29</v>
      </c>
      <c r="B38" s="93" t="s">
        <v>71</v>
      </c>
      <c r="C38" s="93" t="s">
        <v>72</v>
      </c>
      <c r="D38" s="94"/>
      <c r="E38" s="94"/>
      <c r="F38" s="95"/>
      <c r="H38" s="8">
        <v>179.15</v>
      </c>
      <c r="I38" s="8">
        <f t="shared" si="10"/>
        <v>-179.15</v>
      </c>
      <c r="J38" s="29">
        <f t="shared" si="1"/>
        <v>0</v>
      </c>
    </row>
    <row r="39" spans="1:11" x14ac:dyDescent="0.25">
      <c r="A39" s="96">
        <v>29</v>
      </c>
      <c r="B39" s="93" t="s">
        <v>81</v>
      </c>
      <c r="C39" s="93" t="s">
        <v>243</v>
      </c>
      <c r="D39" s="94"/>
      <c r="E39" s="94">
        <v>474</v>
      </c>
      <c r="F39" s="95">
        <f t="shared" si="14"/>
        <v>474</v>
      </c>
      <c r="H39" s="8">
        <v>73.290000000000006</v>
      </c>
      <c r="I39" s="8">
        <f t="shared" si="10"/>
        <v>400.71</v>
      </c>
      <c r="J39" s="29">
        <f t="shared" si="1"/>
        <v>0.15462025316455696</v>
      </c>
    </row>
    <row r="40" spans="1:11" x14ac:dyDescent="0.25">
      <c r="A40" s="96">
        <v>29</v>
      </c>
      <c r="B40" s="93" t="s">
        <v>87</v>
      </c>
      <c r="C40" s="93" t="s">
        <v>88</v>
      </c>
      <c r="D40" s="94"/>
      <c r="E40" s="94"/>
      <c r="F40" s="95"/>
      <c r="H40" s="8">
        <v>240</v>
      </c>
      <c r="I40" s="8">
        <f t="shared" si="10"/>
        <v>-240</v>
      </c>
      <c r="J40" s="29">
        <f t="shared" si="1"/>
        <v>0</v>
      </c>
    </row>
    <row r="41" spans="1:11" s="5" customFormat="1" x14ac:dyDescent="0.25">
      <c r="A41" s="88"/>
      <c r="B41" s="99">
        <v>1805509</v>
      </c>
      <c r="C41" s="89" t="s">
        <v>244</v>
      </c>
      <c r="D41" s="90">
        <f>SUM(D43:D45)</f>
        <v>0</v>
      </c>
      <c r="E41" s="90">
        <f>SUM(E43:E45)</f>
        <v>713</v>
      </c>
      <c r="F41" s="91">
        <f>SUM(F43:F45)</f>
        <v>713</v>
      </c>
      <c r="G41" s="55"/>
      <c r="H41" s="56">
        <f>SUM(H43:H45)</f>
        <v>712.84999999999991</v>
      </c>
      <c r="I41" s="56">
        <f>SUM(I43:I45)</f>
        <v>0.1500000000000199</v>
      </c>
      <c r="J41" s="57">
        <f t="shared" ref="J41:J45" si="15">+IFERROR((H41/F41),0)</f>
        <v>0.9997896213183729</v>
      </c>
      <c r="K41" s="25">
        <v>0</v>
      </c>
    </row>
    <row r="42" spans="1:11" s="5" customFormat="1" x14ac:dyDescent="0.25">
      <c r="A42" s="84" t="s">
        <v>154</v>
      </c>
      <c r="B42" s="85"/>
      <c r="C42" s="85" t="s">
        <v>155</v>
      </c>
      <c r="D42" s="86">
        <f t="shared" ref="D42:F42" si="16">SUM(D43:D45)</f>
        <v>0</v>
      </c>
      <c r="E42" s="86">
        <f t="shared" si="16"/>
        <v>713</v>
      </c>
      <c r="F42" s="87">
        <f t="shared" si="16"/>
        <v>713</v>
      </c>
      <c r="H42" s="6">
        <f>SUM(H43:H45)</f>
        <v>712.84999999999991</v>
      </c>
      <c r="I42" s="6">
        <f>SUM(I43:I45)</f>
        <v>0.1500000000000199</v>
      </c>
      <c r="J42" s="28">
        <f t="shared" si="15"/>
        <v>0.9997896213183729</v>
      </c>
    </row>
    <row r="43" spans="1:11" x14ac:dyDescent="0.25">
      <c r="A43" s="92" t="s">
        <v>154</v>
      </c>
      <c r="B43" s="93" t="s">
        <v>129</v>
      </c>
      <c r="C43" s="93" t="s">
        <v>245</v>
      </c>
      <c r="D43" s="94"/>
      <c r="E43" s="94">
        <v>120</v>
      </c>
      <c r="F43" s="95">
        <f>D43+E43</f>
        <v>120</v>
      </c>
      <c r="H43" s="8">
        <v>119.83</v>
      </c>
      <c r="I43" s="8">
        <f t="shared" ref="I43:I45" si="17">F43-H43</f>
        <v>0.17000000000000171</v>
      </c>
      <c r="J43" s="29">
        <f t="shared" si="15"/>
        <v>0.99858333333333327</v>
      </c>
    </row>
    <row r="44" spans="1:11" x14ac:dyDescent="0.25">
      <c r="A44" s="92" t="s">
        <v>154</v>
      </c>
      <c r="B44" s="93" t="s">
        <v>53</v>
      </c>
      <c r="C44" s="93" t="s">
        <v>54</v>
      </c>
      <c r="D44" s="94"/>
      <c r="E44" s="94">
        <v>250</v>
      </c>
      <c r="F44" s="95">
        <f t="shared" ref="F44:F45" si="18">D44+E44</f>
        <v>250</v>
      </c>
      <c r="H44" s="8">
        <v>250</v>
      </c>
      <c r="I44" s="8">
        <f t="shared" si="17"/>
        <v>0</v>
      </c>
      <c r="J44" s="29">
        <f t="shared" si="15"/>
        <v>1</v>
      </c>
    </row>
    <row r="45" spans="1:11" x14ac:dyDescent="0.25">
      <c r="A45" s="92" t="s">
        <v>154</v>
      </c>
      <c r="B45" s="93" t="s">
        <v>246</v>
      </c>
      <c r="C45" s="93" t="s">
        <v>247</v>
      </c>
      <c r="D45" s="94"/>
      <c r="E45" s="94">
        <v>343</v>
      </c>
      <c r="F45" s="95">
        <f t="shared" si="18"/>
        <v>343</v>
      </c>
      <c r="H45" s="8">
        <v>343.02</v>
      </c>
      <c r="I45" s="8">
        <f t="shared" si="17"/>
        <v>-1.999999999998181E-2</v>
      </c>
      <c r="J45" s="29">
        <f t="shared" si="15"/>
        <v>1.0000583090379007</v>
      </c>
    </row>
    <row r="46" spans="1:11" x14ac:dyDescent="0.25">
      <c r="A46" s="96"/>
      <c r="B46" s="93"/>
      <c r="C46" s="93"/>
      <c r="D46" s="94"/>
      <c r="E46" s="94"/>
      <c r="F46" s="95">
        <f t="shared" si="14"/>
        <v>0</v>
      </c>
      <c r="H46" s="8"/>
      <c r="I46" s="8">
        <f t="shared" ref="I46:I47" si="19">F46-H46</f>
        <v>0</v>
      </c>
      <c r="J46" s="29">
        <f t="shared" ref="J46:J47" si="20">+IFERROR((H46/F46),0)</f>
        <v>0</v>
      </c>
    </row>
    <row r="47" spans="1:11" x14ac:dyDescent="0.25">
      <c r="A47" s="96"/>
      <c r="B47" s="93"/>
      <c r="C47" s="93"/>
      <c r="D47" s="94"/>
      <c r="E47" s="94"/>
      <c r="F47" s="95">
        <f t="shared" si="14"/>
        <v>0</v>
      </c>
      <c r="H47" s="8"/>
      <c r="I47" s="8">
        <f t="shared" si="19"/>
        <v>0</v>
      </c>
      <c r="J47" s="29">
        <f t="shared" si="20"/>
        <v>0</v>
      </c>
    </row>
    <row r="48" spans="1:11" s="5" customFormat="1" x14ac:dyDescent="0.25">
      <c r="A48" s="88"/>
      <c r="B48" s="89" t="s">
        <v>103</v>
      </c>
      <c r="C48" s="89" t="s">
        <v>104</v>
      </c>
      <c r="D48" s="90">
        <f>+D49+D74</f>
        <v>79635</v>
      </c>
      <c r="E48" s="90">
        <f>+E49+E74</f>
        <v>198</v>
      </c>
      <c r="F48" s="91">
        <f>+F49+F74</f>
        <v>79833</v>
      </c>
      <c r="G48" s="55"/>
      <c r="H48" s="56">
        <f>+H49+H74</f>
        <v>28828.48</v>
      </c>
      <c r="I48" s="56">
        <f>+I49+I74</f>
        <v>51004.52</v>
      </c>
      <c r="J48" s="57">
        <f t="shared" si="1"/>
        <v>0.36110981674244985</v>
      </c>
    </row>
    <row r="49" spans="1:11" s="5" customFormat="1" x14ac:dyDescent="0.25">
      <c r="A49" s="84" t="s">
        <v>154</v>
      </c>
      <c r="B49" s="85"/>
      <c r="C49" s="85" t="s">
        <v>155</v>
      </c>
      <c r="D49" s="86">
        <f t="shared" ref="D49:F49" si="21">SUM(D50:D73)</f>
        <v>79635</v>
      </c>
      <c r="E49" s="86">
        <f t="shared" si="21"/>
        <v>0</v>
      </c>
      <c r="F49" s="87">
        <f t="shared" si="21"/>
        <v>79635</v>
      </c>
      <c r="H49" s="6">
        <f>SUM(H50:H73)</f>
        <v>28828.48</v>
      </c>
      <c r="I49" s="6">
        <f>SUM(I50:I73)</f>
        <v>50806.52</v>
      </c>
      <c r="J49" s="28">
        <f t="shared" si="1"/>
        <v>0.36200765994851508</v>
      </c>
      <c r="K49" s="25">
        <v>0</v>
      </c>
    </row>
    <row r="50" spans="1:11" x14ac:dyDescent="0.25">
      <c r="A50" s="96">
        <v>55</v>
      </c>
      <c r="B50" s="97">
        <v>31321</v>
      </c>
      <c r="C50" s="93" t="s">
        <v>249</v>
      </c>
      <c r="D50" s="94"/>
      <c r="E50" s="94"/>
      <c r="F50" s="95"/>
      <c r="H50" s="8">
        <v>25.72</v>
      </c>
      <c r="I50" s="8">
        <f t="shared" ref="I50:I73" si="22">F50-H50</f>
        <v>-25.72</v>
      </c>
      <c r="J50" s="29">
        <f t="shared" ref="J50:J51" si="23">+IFERROR((H50/F50),0)</f>
        <v>0</v>
      </c>
    </row>
    <row r="51" spans="1:11" x14ac:dyDescent="0.25">
      <c r="A51" s="92" t="s">
        <v>154</v>
      </c>
      <c r="B51" s="97">
        <v>32211</v>
      </c>
      <c r="C51" s="93" t="s">
        <v>24</v>
      </c>
      <c r="D51" s="94">
        <v>796</v>
      </c>
      <c r="E51" s="94"/>
      <c r="F51" s="95">
        <f>D51+E51</f>
        <v>796</v>
      </c>
      <c r="H51" s="8">
        <v>0</v>
      </c>
      <c r="I51" s="8">
        <f t="shared" si="22"/>
        <v>796</v>
      </c>
      <c r="J51" s="29">
        <f t="shared" si="23"/>
        <v>0</v>
      </c>
    </row>
    <row r="52" spans="1:11" x14ac:dyDescent="0.25">
      <c r="A52" s="92" t="s">
        <v>154</v>
      </c>
      <c r="B52" s="93" t="s">
        <v>27</v>
      </c>
      <c r="C52" s="93" t="s">
        <v>28</v>
      </c>
      <c r="D52" s="94">
        <v>3982</v>
      </c>
      <c r="E52" s="94"/>
      <c r="F52" s="95">
        <f t="shared" ref="F52:F73" si="24">D52+E52</f>
        <v>3982</v>
      </c>
      <c r="H52" s="8">
        <v>1195.8800000000001</v>
      </c>
      <c r="I52" s="8">
        <f t="shared" si="22"/>
        <v>2786.12</v>
      </c>
      <c r="J52" s="29">
        <f t="shared" si="1"/>
        <v>0.30032144650929182</v>
      </c>
    </row>
    <row r="53" spans="1:11" x14ac:dyDescent="0.25">
      <c r="A53" s="92" t="s">
        <v>154</v>
      </c>
      <c r="B53" s="93" t="s">
        <v>31</v>
      </c>
      <c r="C53" s="93" t="s">
        <v>32</v>
      </c>
      <c r="D53" s="94">
        <v>664</v>
      </c>
      <c r="E53" s="94"/>
      <c r="F53" s="95">
        <f t="shared" si="24"/>
        <v>664</v>
      </c>
      <c r="H53" s="8">
        <v>41.56</v>
      </c>
      <c r="I53" s="8">
        <f t="shared" si="22"/>
        <v>622.44000000000005</v>
      </c>
      <c r="J53" s="29">
        <f t="shared" si="1"/>
        <v>6.259036144578313E-2</v>
      </c>
    </row>
    <row r="54" spans="1:11" x14ac:dyDescent="0.25">
      <c r="A54" s="92" t="s">
        <v>154</v>
      </c>
      <c r="B54" s="93" t="s">
        <v>129</v>
      </c>
      <c r="C54" s="93" t="s">
        <v>130</v>
      </c>
      <c r="D54" s="94">
        <v>39817</v>
      </c>
      <c r="E54" s="94"/>
      <c r="F54" s="95">
        <f t="shared" si="24"/>
        <v>39817</v>
      </c>
      <c r="H54" s="8">
        <v>19256.900000000001</v>
      </c>
      <c r="I54" s="8">
        <f t="shared" si="22"/>
        <v>20560.099999999999</v>
      </c>
      <c r="J54" s="29">
        <f t="shared" si="1"/>
        <v>0.48363513072305803</v>
      </c>
    </row>
    <row r="55" spans="1:11" x14ac:dyDescent="0.25">
      <c r="A55" s="92" t="s">
        <v>154</v>
      </c>
      <c r="B55" s="93" t="s">
        <v>162</v>
      </c>
      <c r="C55" s="93" t="s">
        <v>163</v>
      </c>
      <c r="D55" s="94">
        <v>1991</v>
      </c>
      <c r="E55" s="94"/>
      <c r="F55" s="95">
        <f t="shared" si="24"/>
        <v>1991</v>
      </c>
      <c r="H55" s="8">
        <v>917.97</v>
      </c>
      <c r="I55" s="8">
        <f t="shared" si="22"/>
        <v>1073.03</v>
      </c>
      <c r="J55" s="29">
        <f t="shared" si="1"/>
        <v>0.46105976896032147</v>
      </c>
    </row>
    <row r="56" spans="1:11" x14ac:dyDescent="0.25">
      <c r="A56" s="92" t="s">
        <v>154</v>
      </c>
      <c r="B56" s="93" t="s">
        <v>33</v>
      </c>
      <c r="C56" s="93" t="s">
        <v>34</v>
      </c>
      <c r="D56" s="94">
        <v>3318</v>
      </c>
      <c r="E56" s="94"/>
      <c r="F56" s="95">
        <f t="shared" si="24"/>
        <v>3318</v>
      </c>
      <c r="H56" s="8">
        <v>1508.18</v>
      </c>
      <c r="I56" s="8">
        <f t="shared" si="22"/>
        <v>1809.82</v>
      </c>
      <c r="J56" s="29">
        <f t="shared" si="1"/>
        <v>0.45454490657022306</v>
      </c>
    </row>
    <row r="57" spans="1:11" x14ac:dyDescent="0.25">
      <c r="A57" s="92" t="s">
        <v>154</v>
      </c>
      <c r="B57" s="93" t="s">
        <v>164</v>
      </c>
      <c r="C57" s="93" t="s">
        <v>165</v>
      </c>
      <c r="D57" s="94">
        <v>398</v>
      </c>
      <c r="E57" s="94"/>
      <c r="F57" s="95">
        <f t="shared" si="24"/>
        <v>398</v>
      </c>
      <c r="H57" s="8">
        <v>129</v>
      </c>
      <c r="I57" s="8">
        <f t="shared" si="22"/>
        <v>269</v>
      </c>
      <c r="J57" s="29">
        <f t="shared" si="1"/>
        <v>0.32412060301507539</v>
      </c>
    </row>
    <row r="58" spans="1:11" x14ac:dyDescent="0.25">
      <c r="A58" s="92" t="s">
        <v>154</v>
      </c>
      <c r="B58" s="93" t="s">
        <v>39</v>
      </c>
      <c r="C58" s="93" t="s">
        <v>40</v>
      </c>
      <c r="D58" s="94">
        <v>664</v>
      </c>
      <c r="E58" s="94"/>
      <c r="F58" s="95">
        <f t="shared" si="24"/>
        <v>664</v>
      </c>
      <c r="H58" s="8">
        <v>0</v>
      </c>
      <c r="I58" s="8">
        <f t="shared" si="22"/>
        <v>664</v>
      </c>
      <c r="J58" s="29">
        <f t="shared" si="1"/>
        <v>0</v>
      </c>
    </row>
    <row r="59" spans="1:11" x14ac:dyDescent="0.25">
      <c r="A59" s="92" t="s">
        <v>154</v>
      </c>
      <c r="B59" s="93" t="s">
        <v>43</v>
      </c>
      <c r="C59" s="93" t="s">
        <v>44</v>
      </c>
      <c r="D59" s="94">
        <v>3982</v>
      </c>
      <c r="E59" s="94"/>
      <c r="F59" s="95">
        <f t="shared" si="24"/>
        <v>3982</v>
      </c>
      <c r="H59" s="8">
        <v>0</v>
      </c>
      <c r="I59" s="8">
        <f t="shared" si="22"/>
        <v>3982</v>
      </c>
      <c r="J59" s="29">
        <f t="shared" si="1"/>
        <v>0</v>
      </c>
    </row>
    <row r="60" spans="1:11" x14ac:dyDescent="0.25">
      <c r="A60" s="92" t="s">
        <v>154</v>
      </c>
      <c r="B60" s="93" t="s">
        <v>45</v>
      </c>
      <c r="C60" s="93" t="s">
        <v>46</v>
      </c>
      <c r="D60" s="94">
        <v>664</v>
      </c>
      <c r="E60" s="94"/>
      <c r="F60" s="95">
        <f t="shared" si="24"/>
        <v>664</v>
      </c>
      <c r="H60" s="8">
        <v>279.45999999999998</v>
      </c>
      <c r="I60" s="8">
        <f t="shared" si="22"/>
        <v>384.54</v>
      </c>
      <c r="J60" s="29">
        <f t="shared" si="1"/>
        <v>0.42087349397590357</v>
      </c>
    </row>
    <row r="61" spans="1:11" x14ac:dyDescent="0.25">
      <c r="A61" s="92" t="s">
        <v>154</v>
      </c>
      <c r="B61" s="93" t="s">
        <v>55</v>
      </c>
      <c r="C61" s="93" t="s">
        <v>56</v>
      </c>
      <c r="D61" s="94">
        <v>1327</v>
      </c>
      <c r="E61" s="94"/>
      <c r="F61" s="95">
        <f t="shared" si="24"/>
        <v>1327</v>
      </c>
      <c r="H61" s="8">
        <v>0</v>
      </c>
      <c r="I61" s="8">
        <f t="shared" si="22"/>
        <v>1327</v>
      </c>
      <c r="J61" s="29">
        <f t="shared" si="1"/>
        <v>0</v>
      </c>
    </row>
    <row r="62" spans="1:11" x14ac:dyDescent="0.25">
      <c r="A62" s="92" t="s">
        <v>154</v>
      </c>
      <c r="B62" s="93" t="s">
        <v>57</v>
      </c>
      <c r="C62" s="93" t="s">
        <v>58</v>
      </c>
      <c r="D62" s="94">
        <v>3318</v>
      </c>
      <c r="E62" s="94"/>
      <c r="F62" s="95">
        <f t="shared" si="24"/>
        <v>3318</v>
      </c>
      <c r="H62" s="8">
        <v>890.5</v>
      </c>
      <c r="I62" s="8">
        <f t="shared" si="22"/>
        <v>2427.5</v>
      </c>
      <c r="J62" s="29">
        <f t="shared" si="1"/>
        <v>0.26838456901748042</v>
      </c>
    </row>
    <row r="63" spans="1:11" x14ac:dyDescent="0.25">
      <c r="A63" s="92" t="s">
        <v>154</v>
      </c>
      <c r="B63" s="93" t="s">
        <v>59</v>
      </c>
      <c r="C63" s="93" t="s">
        <v>60</v>
      </c>
      <c r="D63" s="94">
        <v>1062</v>
      </c>
      <c r="E63" s="94"/>
      <c r="F63" s="95">
        <f t="shared" si="24"/>
        <v>1062</v>
      </c>
      <c r="H63" s="8">
        <v>0</v>
      </c>
      <c r="I63" s="8">
        <f t="shared" si="22"/>
        <v>1062</v>
      </c>
      <c r="J63" s="29">
        <f t="shared" si="1"/>
        <v>0</v>
      </c>
    </row>
    <row r="64" spans="1:11" x14ac:dyDescent="0.25">
      <c r="A64" s="92" t="s">
        <v>154</v>
      </c>
      <c r="B64" s="93" t="s">
        <v>61</v>
      </c>
      <c r="C64" s="93" t="s">
        <v>62</v>
      </c>
      <c r="D64" s="94">
        <v>929</v>
      </c>
      <c r="E64" s="94"/>
      <c r="F64" s="95">
        <f t="shared" si="24"/>
        <v>929</v>
      </c>
      <c r="H64" s="8">
        <v>426.87</v>
      </c>
      <c r="I64" s="8">
        <f t="shared" si="22"/>
        <v>502.13</v>
      </c>
      <c r="J64" s="29">
        <f t="shared" si="1"/>
        <v>0.45949407965554362</v>
      </c>
    </row>
    <row r="65" spans="1:4096 4098:9216 9218:14336 14338:16384" x14ac:dyDescent="0.25">
      <c r="A65" s="92" t="s">
        <v>154</v>
      </c>
      <c r="B65" s="93" t="s">
        <v>69</v>
      </c>
      <c r="C65" s="93" t="s">
        <v>70</v>
      </c>
      <c r="D65" s="94">
        <v>265</v>
      </c>
      <c r="E65" s="94"/>
      <c r="F65" s="95">
        <f t="shared" si="24"/>
        <v>265</v>
      </c>
      <c r="H65" s="8">
        <v>87.6</v>
      </c>
      <c r="I65" s="8">
        <f t="shared" si="22"/>
        <v>177.4</v>
      </c>
      <c r="J65" s="29">
        <f t="shared" si="1"/>
        <v>0.33056603773584903</v>
      </c>
    </row>
    <row r="66" spans="1:4096 4098:9216 9218:14336 14338:16384" x14ac:dyDescent="0.25">
      <c r="A66" s="92" t="s">
        <v>154</v>
      </c>
      <c r="B66" s="93" t="s">
        <v>166</v>
      </c>
      <c r="C66" s="93" t="s">
        <v>167</v>
      </c>
      <c r="D66" s="94">
        <v>796</v>
      </c>
      <c r="E66" s="94"/>
      <c r="F66" s="95">
        <f t="shared" si="24"/>
        <v>796</v>
      </c>
      <c r="H66" s="8">
        <v>453.6</v>
      </c>
      <c r="I66" s="8">
        <f t="shared" si="22"/>
        <v>342.4</v>
      </c>
      <c r="J66" s="29">
        <f t="shared" si="1"/>
        <v>0.56984924623115585</v>
      </c>
    </row>
    <row r="67" spans="1:4096 4098:9216 9218:14336 14338:16384" x14ac:dyDescent="0.25">
      <c r="A67" s="96">
        <v>55</v>
      </c>
      <c r="B67" s="93" t="s">
        <v>71</v>
      </c>
      <c r="C67" s="93" t="s">
        <v>72</v>
      </c>
      <c r="D67" s="94">
        <v>0</v>
      </c>
      <c r="E67" s="94"/>
      <c r="F67" s="95">
        <f t="shared" si="24"/>
        <v>0</v>
      </c>
      <c r="H67" s="8">
        <v>762.2</v>
      </c>
      <c r="I67" s="8">
        <f t="shared" si="22"/>
        <v>-762.2</v>
      </c>
      <c r="J67" s="29">
        <f t="shared" ref="J67" si="25">+IFERROR((H67/F67),0)</f>
        <v>0</v>
      </c>
      <c r="K67" s="7"/>
      <c r="L67" s="7"/>
      <c r="M67" s="7"/>
      <c r="N67" s="8"/>
      <c r="O67" s="8"/>
      <c r="P67" s="8"/>
      <c r="R67" s="8"/>
      <c r="S67" s="8"/>
      <c r="T67" s="29"/>
      <c r="U67" s="7"/>
      <c r="V67" s="7"/>
      <c r="W67" s="7"/>
      <c r="X67" s="8"/>
      <c r="Y67" s="8"/>
      <c r="Z67" s="8"/>
      <c r="AB67" s="8"/>
      <c r="AC67" s="8"/>
      <c r="AD67" s="29"/>
      <c r="AE67" s="7"/>
      <c r="AF67" s="7"/>
      <c r="AG67" s="7"/>
      <c r="AH67" s="8"/>
      <c r="AI67" s="8"/>
      <c r="AJ67" s="8"/>
      <c r="AL67" s="8"/>
      <c r="AM67" s="8"/>
      <c r="AN67" s="29"/>
      <c r="AO67" s="7"/>
      <c r="AP67" s="7"/>
      <c r="AQ67" s="7"/>
      <c r="AR67" s="8"/>
      <c r="AS67" s="8"/>
      <c r="AT67" s="8"/>
      <c r="AV67" s="8"/>
      <c r="AW67" s="8"/>
      <c r="AX67" s="29"/>
      <c r="AY67" s="7"/>
      <c r="AZ67" s="7"/>
      <c r="BA67" s="7"/>
      <c r="BB67" s="8"/>
      <c r="BC67" s="8"/>
      <c r="BD67" s="8"/>
      <c r="BF67" s="8"/>
      <c r="BG67" s="8"/>
      <c r="BH67" s="29"/>
      <c r="BI67" s="7"/>
      <c r="BJ67" s="7"/>
      <c r="BK67" s="7"/>
      <c r="BL67" s="8"/>
      <c r="BM67" s="8"/>
      <c r="BN67" s="8"/>
      <c r="BP67" s="8"/>
      <c r="BQ67" s="8"/>
      <c r="BR67" s="29"/>
      <c r="BS67" s="7"/>
      <c r="BT67" s="7"/>
      <c r="BU67" s="7"/>
      <c r="BV67" s="8"/>
      <c r="BW67" s="8"/>
      <c r="BX67" s="8"/>
      <c r="BZ67" s="8"/>
      <c r="CA67" s="8"/>
      <c r="CB67" s="29"/>
      <c r="CC67" s="7"/>
      <c r="CD67" s="7"/>
      <c r="CE67" s="7"/>
      <c r="CF67" s="8"/>
      <c r="CG67" s="8"/>
      <c r="CH67" s="8"/>
      <c r="CJ67" s="8"/>
      <c r="CK67" s="8"/>
      <c r="CL67" s="29"/>
      <c r="CM67" s="7"/>
      <c r="CN67" s="7"/>
      <c r="CO67" s="7"/>
      <c r="CP67" s="8"/>
      <c r="CQ67" s="8"/>
      <c r="CR67" s="8"/>
      <c r="CT67" s="8"/>
      <c r="CU67" s="8"/>
      <c r="CV67" s="29"/>
      <c r="CW67" s="7"/>
      <c r="CX67" s="7"/>
      <c r="CY67" s="7"/>
      <c r="CZ67" s="8"/>
      <c r="DA67" s="8"/>
      <c r="DB67" s="8"/>
      <c r="DD67" s="8"/>
      <c r="DE67" s="8"/>
      <c r="DF67" s="29"/>
      <c r="DG67" s="7"/>
      <c r="DH67" s="7"/>
      <c r="DI67" s="7"/>
      <c r="DJ67" s="8"/>
      <c r="DK67" s="8"/>
      <c r="DL67" s="8"/>
      <c r="DN67" s="8"/>
      <c r="DO67" s="8"/>
      <c r="DP67" s="29"/>
      <c r="DQ67" s="7"/>
      <c r="DR67" s="7"/>
      <c r="DS67" s="7"/>
      <c r="DT67" s="8"/>
      <c r="DU67" s="8"/>
      <c r="DV67" s="8"/>
      <c r="DX67" s="8"/>
      <c r="DY67" s="8"/>
      <c r="DZ67" s="29"/>
      <c r="EA67" s="7"/>
      <c r="EB67" s="7"/>
      <c r="EC67" s="7"/>
      <c r="ED67" s="8"/>
      <c r="EE67" s="8"/>
      <c r="EF67" s="8"/>
      <c r="EH67" s="8"/>
      <c r="EI67" s="8"/>
      <c r="EJ67" s="29"/>
      <c r="EK67" s="7"/>
      <c r="EL67" s="7"/>
      <c r="EM67" s="7"/>
      <c r="EN67" s="8"/>
      <c r="EO67" s="8"/>
      <c r="EP67" s="8"/>
      <c r="ER67" s="8"/>
      <c r="ES67" s="8"/>
      <c r="ET67" s="29"/>
      <c r="EU67" s="7"/>
      <c r="EV67" s="7"/>
      <c r="EW67" s="7"/>
      <c r="EX67" s="8"/>
      <c r="EY67" s="8"/>
      <c r="EZ67" s="8"/>
      <c r="FB67" s="8"/>
      <c r="FC67" s="8"/>
      <c r="FD67" s="29"/>
      <c r="FE67" s="7"/>
      <c r="FF67" s="7"/>
      <c r="FG67" s="7"/>
      <c r="FH67" s="8"/>
      <c r="FI67" s="8"/>
      <c r="FJ67" s="8"/>
      <c r="FL67" s="8"/>
      <c r="FM67" s="8"/>
      <c r="FN67" s="29"/>
      <c r="FO67" s="7"/>
      <c r="FP67" s="7"/>
      <c r="FQ67" s="7"/>
      <c r="FR67" s="8"/>
      <c r="FS67" s="8"/>
      <c r="FT67" s="8"/>
      <c r="FV67" s="8"/>
      <c r="FW67" s="8"/>
      <c r="FX67" s="29"/>
      <c r="FY67" s="7"/>
      <c r="FZ67" s="7"/>
      <c r="GA67" s="7"/>
      <c r="GB67" s="8"/>
      <c r="GC67" s="8"/>
      <c r="GD67" s="8"/>
      <c r="GF67" s="8"/>
      <c r="GG67" s="8"/>
      <c r="GH67" s="29"/>
      <c r="GI67" s="7"/>
      <c r="GJ67" s="7"/>
      <c r="GK67" s="7"/>
      <c r="GL67" s="8"/>
      <c r="GM67" s="8"/>
      <c r="GN67" s="8"/>
      <c r="GP67" s="8"/>
      <c r="GQ67" s="8"/>
      <c r="GR67" s="29"/>
      <c r="GS67" s="7"/>
      <c r="GT67" s="7"/>
      <c r="GU67" s="7"/>
      <c r="GV67" s="8"/>
      <c r="GW67" s="8"/>
      <c r="GX67" s="8"/>
      <c r="GZ67" s="8"/>
      <c r="HA67" s="8"/>
      <c r="HB67" s="29"/>
      <c r="HC67" s="7"/>
      <c r="HD67" s="7"/>
      <c r="HE67" s="7"/>
      <c r="HF67" s="8"/>
      <c r="HG67" s="8"/>
      <c r="HH67" s="8"/>
      <c r="HJ67" s="8"/>
      <c r="HK67" s="8"/>
      <c r="HL67" s="29"/>
      <c r="HM67" s="7"/>
      <c r="HN67" s="7"/>
      <c r="HO67" s="7"/>
      <c r="HP67" s="8"/>
      <c r="HQ67" s="8"/>
      <c r="HR67" s="8"/>
      <c r="HT67" s="8"/>
      <c r="HU67" s="8"/>
      <c r="HV67" s="29"/>
      <c r="HW67" s="7"/>
      <c r="HX67" s="7"/>
      <c r="HY67" s="7"/>
      <c r="HZ67" s="8"/>
      <c r="IA67" s="8"/>
      <c r="IB67" s="8"/>
      <c r="ID67" s="8"/>
      <c r="IE67" s="8"/>
      <c r="IF67" s="29"/>
      <c r="IG67" s="7"/>
      <c r="IH67" s="7"/>
      <c r="II67" s="7"/>
      <c r="IJ67" s="8"/>
      <c r="IK67" s="8"/>
      <c r="IL67" s="8"/>
      <c r="IN67" s="8"/>
      <c r="IO67" s="8"/>
      <c r="IP67" s="29"/>
      <c r="IQ67" s="7"/>
      <c r="IR67" s="7"/>
      <c r="IS67" s="7"/>
      <c r="IT67" s="8"/>
      <c r="IU67" s="8"/>
      <c r="IV67" s="8"/>
      <c r="IX67" s="8"/>
      <c r="IY67" s="8"/>
      <c r="IZ67" s="29"/>
      <c r="JA67" s="7"/>
      <c r="JB67" s="7"/>
      <c r="JC67" s="7"/>
      <c r="JD67" s="8"/>
      <c r="JE67" s="8"/>
      <c r="JF67" s="8"/>
      <c r="JH67" s="8"/>
      <c r="JI67" s="8"/>
      <c r="JJ67" s="29"/>
      <c r="JK67" s="7"/>
      <c r="JL67" s="7"/>
      <c r="JM67" s="7"/>
      <c r="JN67" s="8"/>
      <c r="JO67" s="8"/>
      <c r="JP67" s="8"/>
      <c r="JR67" s="8"/>
      <c r="JS67" s="8"/>
      <c r="JT67" s="29"/>
      <c r="JU67" s="7"/>
      <c r="JV67" s="7"/>
      <c r="JW67" s="7"/>
      <c r="JX67" s="8"/>
      <c r="JY67" s="8"/>
      <c r="JZ67" s="8"/>
      <c r="KB67" s="8"/>
      <c r="KC67" s="8"/>
      <c r="KD67" s="29"/>
      <c r="KE67" s="7"/>
      <c r="KF67" s="7"/>
      <c r="KG67" s="7"/>
      <c r="KH67" s="8"/>
      <c r="KI67" s="8"/>
      <c r="KJ67" s="8"/>
      <c r="KL67" s="8"/>
      <c r="KM67" s="8"/>
      <c r="KN67" s="29"/>
      <c r="KO67" s="7"/>
      <c r="KP67" s="7"/>
      <c r="KQ67" s="7"/>
      <c r="KR67" s="8"/>
      <c r="KS67" s="8"/>
      <c r="KT67" s="8"/>
      <c r="KV67" s="8"/>
      <c r="KW67" s="8"/>
      <c r="KX67" s="29"/>
      <c r="KY67" s="7"/>
      <c r="KZ67" s="7"/>
      <c r="LA67" s="7"/>
      <c r="LB67" s="8"/>
      <c r="LC67" s="8"/>
      <c r="LD67" s="8"/>
      <c r="LF67" s="8"/>
      <c r="LG67" s="8"/>
      <c r="LH67" s="29"/>
      <c r="LI67" s="7"/>
      <c r="LJ67" s="7"/>
      <c r="LK67" s="7"/>
      <c r="LL67" s="8"/>
      <c r="LM67" s="8"/>
      <c r="LN67" s="8"/>
      <c r="LP67" s="8"/>
      <c r="LQ67" s="8"/>
      <c r="LR67" s="29"/>
      <c r="LS67" s="7"/>
      <c r="LT67" s="7"/>
      <c r="LU67" s="7"/>
      <c r="LV67" s="8"/>
      <c r="LW67" s="8"/>
      <c r="LX67" s="8"/>
      <c r="LZ67" s="8"/>
      <c r="MA67" s="8"/>
      <c r="MB67" s="29"/>
      <c r="MC67" s="7"/>
      <c r="MD67" s="7"/>
      <c r="ME67" s="7"/>
      <c r="MF67" s="8"/>
      <c r="MG67" s="8"/>
      <c r="MH67" s="8"/>
      <c r="MJ67" s="8"/>
      <c r="MK67" s="8"/>
      <c r="ML67" s="29"/>
      <c r="MM67" s="7"/>
      <c r="MN67" s="7"/>
      <c r="MO67" s="7"/>
      <c r="MP67" s="8"/>
      <c r="MQ67" s="8"/>
      <c r="MR67" s="8"/>
      <c r="MT67" s="8"/>
      <c r="MU67" s="8"/>
      <c r="MV67" s="29"/>
      <c r="MW67" s="7"/>
      <c r="MX67" s="7"/>
      <c r="MY67" s="7"/>
      <c r="MZ67" s="8"/>
      <c r="NA67" s="8"/>
      <c r="NB67" s="8"/>
      <c r="ND67" s="8"/>
      <c r="NE67" s="8"/>
      <c r="NF67" s="29"/>
      <c r="NG67" s="7"/>
      <c r="NH67" s="7"/>
      <c r="NI67" s="7"/>
      <c r="NJ67" s="8"/>
      <c r="NK67" s="8"/>
      <c r="NL67" s="8"/>
      <c r="NN67" s="8"/>
      <c r="NO67" s="8"/>
      <c r="NP67" s="29"/>
      <c r="NQ67" s="7"/>
      <c r="NR67" s="7"/>
      <c r="NS67" s="7"/>
      <c r="NT67" s="8"/>
      <c r="NU67" s="8"/>
      <c r="NV67" s="8"/>
      <c r="NX67" s="8"/>
      <c r="NY67" s="8"/>
      <c r="NZ67" s="29"/>
      <c r="OA67" s="7"/>
      <c r="OB67" s="7"/>
      <c r="OC67" s="7"/>
      <c r="OD67" s="8"/>
      <c r="OE67" s="8"/>
      <c r="OF67" s="8"/>
      <c r="OH67" s="8"/>
      <c r="OI67" s="8"/>
      <c r="OJ67" s="29"/>
      <c r="OK67" s="7"/>
      <c r="OL67" s="7"/>
      <c r="OM67" s="7"/>
      <c r="ON67" s="8"/>
      <c r="OO67" s="8"/>
      <c r="OP67" s="8"/>
      <c r="OR67" s="8"/>
      <c r="OS67" s="8"/>
      <c r="OT67" s="29"/>
      <c r="OU67" s="7"/>
      <c r="OV67" s="7"/>
      <c r="OW67" s="7"/>
      <c r="OX67" s="8"/>
      <c r="OY67" s="8"/>
      <c r="OZ67" s="8"/>
      <c r="PB67" s="8"/>
      <c r="PC67" s="8"/>
      <c r="PD67" s="29"/>
      <c r="PE67" s="7"/>
      <c r="PF67" s="7"/>
      <c r="PG67" s="7"/>
      <c r="PH67" s="8"/>
      <c r="PI67" s="8"/>
      <c r="PJ67" s="8"/>
      <c r="PL67" s="8"/>
      <c r="PM67" s="8"/>
      <c r="PN67" s="29"/>
      <c r="PO67" s="7"/>
      <c r="PP67" s="7"/>
      <c r="PQ67" s="7"/>
      <c r="PR67" s="8"/>
      <c r="PS67" s="8"/>
      <c r="PT67" s="8"/>
      <c r="PV67" s="8"/>
      <c r="PW67" s="8"/>
      <c r="PX67" s="29"/>
      <c r="PY67" s="7"/>
      <c r="PZ67" s="7"/>
      <c r="QA67" s="7"/>
      <c r="QB67" s="8"/>
      <c r="QC67" s="8"/>
      <c r="QD67" s="8"/>
      <c r="QF67" s="8"/>
      <c r="QG67" s="8"/>
      <c r="QH67" s="29"/>
      <c r="QI67" s="7"/>
      <c r="QJ67" s="7"/>
      <c r="QK67" s="7"/>
      <c r="QL67" s="8"/>
      <c r="QM67" s="8"/>
      <c r="QN67" s="8"/>
      <c r="QP67" s="8"/>
      <c r="QQ67" s="8"/>
      <c r="QR67" s="29"/>
      <c r="QS67" s="7"/>
      <c r="QT67" s="7"/>
      <c r="QU67" s="7"/>
      <c r="QV67" s="8"/>
      <c r="QW67" s="8"/>
      <c r="QX67" s="8"/>
      <c r="QZ67" s="8"/>
      <c r="RA67" s="8"/>
      <c r="RB67" s="29"/>
      <c r="RC67" s="7"/>
      <c r="RD67" s="7"/>
      <c r="RE67" s="7"/>
      <c r="RF67" s="8"/>
      <c r="RG67" s="8"/>
      <c r="RH67" s="8"/>
      <c r="RJ67" s="8"/>
      <c r="RK67" s="8"/>
      <c r="RL67" s="29"/>
      <c r="RM67" s="7"/>
      <c r="RN67" s="7"/>
      <c r="RO67" s="7"/>
      <c r="RP67" s="8"/>
      <c r="RQ67" s="8"/>
      <c r="RR67" s="8"/>
      <c r="RT67" s="8"/>
      <c r="RU67" s="8"/>
      <c r="RV67" s="29"/>
      <c r="RW67" s="7"/>
      <c r="RX67" s="7"/>
      <c r="RY67" s="7"/>
      <c r="RZ67" s="8"/>
      <c r="SA67" s="8"/>
      <c r="SB67" s="8"/>
      <c r="SD67" s="8"/>
      <c r="SE67" s="8"/>
      <c r="SF67" s="29"/>
      <c r="SG67" s="7"/>
      <c r="SH67" s="7"/>
      <c r="SI67" s="7"/>
      <c r="SJ67" s="8"/>
      <c r="SK67" s="8"/>
      <c r="SL67" s="8"/>
      <c r="SN67" s="8"/>
      <c r="SO67" s="8"/>
      <c r="SP67" s="29"/>
      <c r="SQ67" s="7"/>
      <c r="SR67" s="7"/>
      <c r="SS67" s="7"/>
      <c r="ST67" s="8"/>
      <c r="SU67" s="8"/>
      <c r="SV67" s="8"/>
      <c r="SX67" s="8"/>
      <c r="SY67" s="8"/>
      <c r="SZ67" s="29"/>
      <c r="TA67" s="7"/>
      <c r="TB67" s="7"/>
      <c r="TC67" s="7"/>
      <c r="TD67" s="8"/>
      <c r="TE67" s="8"/>
      <c r="TF67" s="8"/>
      <c r="TH67" s="8"/>
      <c r="TI67" s="8"/>
      <c r="TJ67" s="29"/>
      <c r="TK67" s="7"/>
      <c r="TL67" s="7"/>
      <c r="TM67" s="7"/>
      <c r="TN67" s="8"/>
      <c r="TO67" s="8"/>
      <c r="TP67" s="8"/>
      <c r="TR67" s="8"/>
      <c r="TS67" s="8"/>
      <c r="TT67" s="29"/>
      <c r="TU67" s="7"/>
      <c r="TV67" s="7"/>
      <c r="TW67" s="7"/>
      <c r="TX67" s="8"/>
      <c r="TY67" s="8"/>
      <c r="TZ67" s="8"/>
      <c r="UB67" s="8"/>
      <c r="UC67" s="8"/>
      <c r="UD67" s="29"/>
      <c r="UE67" s="7"/>
      <c r="UF67" s="7"/>
      <c r="UG67" s="7"/>
      <c r="UH67" s="8"/>
      <c r="UI67" s="8"/>
      <c r="UJ67" s="8"/>
      <c r="UL67" s="8"/>
      <c r="UM67" s="8"/>
      <c r="UN67" s="29"/>
      <c r="UO67" s="7"/>
      <c r="UP67" s="7"/>
      <c r="UQ67" s="7"/>
      <c r="UR67" s="8"/>
      <c r="US67" s="8"/>
      <c r="UT67" s="8"/>
      <c r="UV67" s="8"/>
      <c r="UW67" s="8"/>
      <c r="UX67" s="29"/>
      <c r="UY67" s="7"/>
      <c r="UZ67" s="7"/>
      <c r="VA67" s="7"/>
      <c r="VB67" s="8"/>
      <c r="VC67" s="8"/>
      <c r="VD67" s="8"/>
      <c r="VF67" s="8"/>
      <c r="VG67" s="8"/>
      <c r="VH67" s="29"/>
      <c r="VI67" s="7"/>
      <c r="VJ67" s="7"/>
      <c r="VK67" s="7"/>
      <c r="VL67" s="8"/>
      <c r="VM67" s="8"/>
      <c r="VN67" s="8"/>
      <c r="VP67" s="8"/>
      <c r="VQ67" s="8"/>
      <c r="VR67" s="29"/>
      <c r="VS67" s="7"/>
      <c r="VT67" s="7"/>
      <c r="VU67" s="7"/>
      <c r="VV67" s="8"/>
      <c r="VW67" s="8"/>
      <c r="VX67" s="8"/>
      <c r="VZ67" s="8"/>
      <c r="WA67" s="8"/>
      <c r="WB67" s="29"/>
      <c r="WC67" s="7"/>
      <c r="WD67" s="7"/>
      <c r="WE67" s="7"/>
      <c r="WF67" s="8"/>
      <c r="WG67" s="8"/>
      <c r="WH67" s="8"/>
      <c r="WJ67" s="8"/>
      <c r="WK67" s="8"/>
      <c r="WL67" s="29"/>
      <c r="WM67" s="7"/>
      <c r="WN67" s="7"/>
      <c r="WO67" s="7"/>
      <c r="WP67" s="8"/>
      <c r="WQ67" s="8"/>
      <c r="WR67" s="8"/>
      <c r="WT67" s="8"/>
      <c r="WU67" s="8"/>
      <c r="WV67" s="29"/>
      <c r="WW67" s="7"/>
      <c r="WX67" s="7"/>
      <c r="WY67" s="7"/>
      <c r="WZ67" s="8"/>
      <c r="XA67" s="8"/>
      <c r="XB67" s="8"/>
      <c r="XD67" s="8"/>
      <c r="XE67" s="8"/>
      <c r="XF67" s="29"/>
      <c r="XG67" s="7"/>
      <c r="XH67" s="7"/>
      <c r="XI67" s="7"/>
      <c r="XJ67" s="8"/>
      <c r="XK67" s="8"/>
      <c r="XL67" s="8"/>
      <c r="XN67" s="8"/>
      <c r="XO67" s="8"/>
      <c r="XP67" s="29"/>
      <c r="XQ67" s="7"/>
      <c r="XR67" s="7"/>
      <c r="XS67" s="7"/>
      <c r="XT67" s="8"/>
      <c r="XU67" s="8"/>
      <c r="XV67" s="8"/>
      <c r="XX67" s="8"/>
      <c r="XY67" s="8"/>
      <c r="XZ67" s="29"/>
      <c r="YA67" s="7"/>
      <c r="YB67" s="7"/>
      <c r="YC67" s="7"/>
      <c r="YD67" s="8"/>
      <c r="YE67" s="8"/>
      <c r="YF67" s="8"/>
      <c r="YH67" s="8"/>
      <c r="YI67" s="8"/>
      <c r="YJ67" s="29"/>
      <c r="YK67" s="7"/>
      <c r="YL67" s="7"/>
      <c r="YM67" s="7"/>
      <c r="YN67" s="8"/>
      <c r="YO67" s="8"/>
      <c r="YP67" s="8"/>
      <c r="YR67" s="8"/>
      <c r="YS67" s="8"/>
      <c r="YT67" s="29"/>
      <c r="YU67" s="7"/>
      <c r="YV67" s="7"/>
      <c r="YW67" s="7"/>
      <c r="YX67" s="8"/>
      <c r="YY67" s="8"/>
      <c r="YZ67" s="8"/>
      <c r="ZB67" s="8"/>
      <c r="ZC67" s="8"/>
      <c r="ZD67" s="29"/>
      <c r="ZE67" s="7"/>
      <c r="ZF67" s="7"/>
      <c r="ZG67" s="7"/>
      <c r="ZH67" s="8"/>
      <c r="ZI67" s="8"/>
      <c r="ZJ67" s="8"/>
      <c r="ZL67" s="8"/>
      <c r="ZM67" s="8"/>
      <c r="ZN67" s="29"/>
      <c r="ZO67" s="7"/>
      <c r="ZP67" s="7"/>
      <c r="ZQ67" s="7"/>
      <c r="ZR67" s="8"/>
      <c r="ZS67" s="8"/>
      <c r="ZT67" s="8"/>
      <c r="ZV67" s="8"/>
      <c r="ZW67" s="8"/>
      <c r="ZX67" s="29"/>
      <c r="ZY67" s="7"/>
      <c r="ZZ67" s="7"/>
      <c r="AAA67" s="7"/>
      <c r="AAB67" s="8"/>
      <c r="AAC67" s="8"/>
      <c r="AAD67" s="8"/>
      <c r="AAF67" s="8"/>
      <c r="AAG67" s="8"/>
      <c r="AAH67" s="29"/>
      <c r="AAI67" s="7"/>
      <c r="AAJ67" s="7"/>
      <c r="AAK67" s="7"/>
      <c r="AAL67" s="8"/>
      <c r="AAM67" s="8"/>
      <c r="AAN67" s="8"/>
      <c r="AAP67" s="8"/>
      <c r="AAQ67" s="8"/>
      <c r="AAR67" s="29"/>
      <c r="AAS67" s="7"/>
      <c r="AAT67" s="7"/>
      <c r="AAU67" s="7"/>
      <c r="AAV67" s="8"/>
      <c r="AAW67" s="8"/>
      <c r="AAX67" s="8"/>
      <c r="AAZ67" s="8"/>
      <c r="ABA67" s="8"/>
      <c r="ABB67" s="29"/>
      <c r="ABC67" s="7"/>
      <c r="ABD67" s="7"/>
      <c r="ABE67" s="7"/>
      <c r="ABF67" s="8"/>
      <c r="ABG67" s="8"/>
      <c r="ABH67" s="8"/>
      <c r="ABJ67" s="8"/>
      <c r="ABK67" s="8"/>
      <c r="ABL67" s="29"/>
      <c r="ABM67" s="7"/>
      <c r="ABN67" s="7"/>
      <c r="ABO67" s="7"/>
      <c r="ABP67" s="8"/>
      <c r="ABQ67" s="8"/>
      <c r="ABR67" s="8"/>
      <c r="ABT67" s="8"/>
      <c r="ABU67" s="8"/>
      <c r="ABV67" s="29"/>
      <c r="ABW67" s="7"/>
      <c r="ABX67" s="7"/>
      <c r="ABY67" s="7"/>
      <c r="ABZ67" s="8"/>
      <c r="ACA67" s="8"/>
      <c r="ACB67" s="8"/>
      <c r="ACD67" s="8"/>
      <c r="ACE67" s="8"/>
      <c r="ACF67" s="29"/>
      <c r="ACG67" s="7"/>
      <c r="ACH67" s="7"/>
      <c r="ACI67" s="7"/>
      <c r="ACJ67" s="8"/>
      <c r="ACK67" s="8"/>
      <c r="ACL67" s="8"/>
      <c r="ACN67" s="8"/>
      <c r="ACO67" s="8"/>
      <c r="ACP67" s="29"/>
      <c r="ACQ67" s="7"/>
      <c r="ACR67" s="7"/>
      <c r="ACS67" s="7"/>
      <c r="ACT67" s="8"/>
      <c r="ACU67" s="8"/>
      <c r="ACV67" s="8"/>
      <c r="ACX67" s="8"/>
      <c r="ACY67" s="8"/>
      <c r="ACZ67" s="29"/>
      <c r="ADA67" s="7"/>
      <c r="ADB67" s="7"/>
      <c r="ADC67" s="7"/>
      <c r="ADD67" s="8"/>
      <c r="ADE67" s="8"/>
      <c r="ADF67" s="8"/>
      <c r="ADH67" s="8"/>
      <c r="ADI67" s="8"/>
      <c r="ADJ67" s="29"/>
      <c r="ADK67" s="7"/>
      <c r="ADL67" s="7"/>
      <c r="ADM67" s="7"/>
      <c r="ADN67" s="8"/>
      <c r="ADO67" s="8"/>
      <c r="ADP67" s="8"/>
      <c r="ADR67" s="8"/>
      <c r="ADS67" s="8"/>
      <c r="ADT67" s="29"/>
      <c r="ADU67" s="7"/>
      <c r="ADV67" s="7"/>
      <c r="ADW67" s="7"/>
      <c r="ADX67" s="8"/>
      <c r="ADY67" s="8"/>
      <c r="ADZ67" s="8"/>
      <c r="AEB67" s="8"/>
      <c r="AEC67" s="8"/>
      <c r="AED67" s="29"/>
      <c r="AEE67" s="7"/>
      <c r="AEF67" s="7"/>
      <c r="AEG67" s="7"/>
      <c r="AEH67" s="8"/>
      <c r="AEI67" s="8"/>
      <c r="AEJ67" s="8"/>
      <c r="AEL67" s="8"/>
      <c r="AEM67" s="8"/>
      <c r="AEN67" s="29"/>
      <c r="AEO67" s="7"/>
      <c r="AEP67" s="7"/>
      <c r="AEQ67" s="7"/>
      <c r="AER67" s="8"/>
      <c r="AES67" s="8"/>
      <c r="AET67" s="8"/>
      <c r="AEV67" s="8"/>
      <c r="AEW67" s="8"/>
      <c r="AEX67" s="29"/>
      <c r="AEY67" s="7"/>
      <c r="AEZ67" s="7"/>
      <c r="AFA67" s="7"/>
      <c r="AFB67" s="8"/>
      <c r="AFC67" s="8"/>
      <c r="AFD67" s="8"/>
      <c r="AFF67" s="8"/>
      <c r="AFG67" s="8"/>
      <c r="AFH67" s="29"/>
      <c r="AFI67" s="7"/>
      <c r="AFJ67" s="7"/>
      <c r="AFK67" s="7"/>
      <c r="AFL67" s="8"/>
      <c r="AFM67" s="8"/>
      <c r="AFN67" s="8"/>
      <c r="AFP67" s="8"/>
      <c r="AFQ67" s="8"/>
      <c r="AFR67" s="29"/>
      <c r="AFS67" s="7"/>
      <c r="AFT67" s="7"/>
      <c r="AFU67" s="7"/>
      <c r="AFV67" s="8"/>
      <c r="AFW67" s="8"/>
      <c r="AFX67" s="8"/>
      <c r="AFZ67" s="8"/>
      <c r="AGA67" s="8"/>
      <c r="AGB67" s="29"/>
      <c r="AGC67" s="7"/>
      <c r="AGD67" s="7"/>
      <c r="AGE67" s="7"/>
      <c r="AGF67" s="8"/>
      <c r="AGG67" s="8"/>
      <c r="AGH67" s="8"/>
      <c r="AGJ67" s="8"/>
      <c r="AGK67" s="8"/>
      <c r="AGL67" s="29"/>
      <c r="AGM67" s="7"/>
      <c r="AGN67" s="7"/>
      <c r="AGO67" s="7"/>
      <c r="AGP67" s="8"/>
      <c r="AGQ67" s="8"/>
      <c r="AGR67" s="8"/>
      <c r="AGT67" s="8"/>
      <c r="AGU67" s="8"/>
      <c r="AGV67" s="29"/>
      <c r="AGW67" s="7"/>
      <c r="AGX67" s="7"/>
      <c r="AGY67" s="7"/>
      <c r="AGZ67" s="8"/>
      <c r="AHA67" s="8"/>
      <c r="AHB67" s="8"/>
      <c r="AHD67" s="8"/>
      <c r="AHE67" s="8"/>
      <c r="AHF67" s="29"/>
      <c r="AHG67" s="7"/>
      <c r="AHH67" s="7"/>
      <c r="AHI67" s="7"/>
      <c r="AHJ67" s="8"/>
      <c r="AHK67" s="8"/>
      <c r="AHL67" s="8"/>
      <c r="AHN67" s="8"/>
      <c r="AHO67" s="8"/>
      <c r="AHP67" s="29"/>
      <c r="AHQ67" s="7"/>
      <c r="AHR67" s="7"/>
      <c r="AHS67" s="7"/>
      <c r="AHT67" s="8"/>
      <c r="AHU67" s="8"/>
      <c r="AHV67" s="8"/>
      <c r="AHX67" s="8"/>
      <c r="AHY67" s="8"/>
      <c r="AHZ67" s="29"/>
      <c r="AIA67" s="7"/>
      <c r="AIB67" s="7"/>
      <c r="AIC67" s="7"/>
      <c r="AID67" s="8"/>
      <c r="AIE67" s="8"/>
      <c r="AIF67" s="8"/>
      <c r="AIH67" s="8"/>
      <c r="AII67" s="8"/>
      <c r="AIJ67" s="29"/>
      <c r="AIK67" s="7"/>
      <c r="AIL67" s="7"/>
      <c r="AIM67" s="7"/>
      <c r="AIN67" s="8"/>
      <c r="AIO67" s="8"/>
      <c r="AIP67" s="8"/>
      <c r="AIR67" s="8"/>
      <c r="AIS67" s="8"/>
      <c r="AIT67" s="29"/>
      <c r="AIU67" s="7"/>
      <c r="AIV67" s="7"/>
      <c r="AIW67" s="7"/>
      <c r="AIX67" s="8"/>
      <c r="AIY67" s="8"/>
      <c r="AIZ67" s="8"/>
      <c r="AJB67" s="8"/>
      <c r="AJC67" s="8"/>
      <c r="AJD67" s="29"/>
      <c r="AJE67" s="7"/>
      <c r="AJF67" s="7"/>
      <c r="AJG67" s="7"/>
      <c r="AJH67" s="8"/>
      <c r="AJI67" s="8"/>
      <c r="AJJ67" s="8"/>
      <c r="AJL67" s="8"/>
      <c r="AJM67" s="8"/>
      <c r="AJN67" s="29"/>
      <c r="AJO67" s="7"/>
      <c r="AJP67" s="7"/>
      <c r="AJQ67" s="7"/>
      <c r="AJR67" s="8"/>
      <c r="AJS67" s="8"/>
      <c r="AJT67" s="8"/>
      <c r="AJV67" s="8"/>
      <c r="AJW67" s="8"/>
      <c r="AJX67" s="29"/>
      <c r="AJY67" s="7"/>
      <c r="AJZ67" s="7"/>
      <c r="AKA67" s="7"/>
      <c r="AKB67" s="8"/>
      <c r="AKC67" s="8"/>
      <c r="AKD67" s="8"/>
      <c r="AKF67" s="8"/>
      <c r="AKG67" s="8"/>
      <c r="AKH67" s="29"/>
      <c r="AKI67" s="7"/>
      <c r="AKJ67" s="7"/>
      <c r="AKK67" s="7"/>
      <c r="AKL67" s="8"/>
      <c r="AKM67" s="8"/>
      <c r="AKN67" s="8"/>
      <c r="AKP67" s="8"/>
      <c r="AKQ67" s="8"/>
      <c r="AKR67" s="29"/>
      <c r="AKS67" s="7"/>
      <c r="AKT67" s="7"/>
      <c r="AKU67" s="7"/>
      <c r="AKV67" s="8"/>
      <c r="AKW67" s="8"/>
      <c r="AKX67" s="8"/>
      <c r="AKZ67" s="8"/>
      <c r="ALA67" s="8"/>
      <c r="ALB67" s="29"/>
      <c r="ALC67" s="7"/>
      <c r="ALD67" s="7"/>
      <c r="ALE67" s="7"/>
      <c r="ALF67" s="8"/>
      <c r="ALG67" s="8"/>
      <c r="ALH67" s="8"/>
      <c r="ALJ67" s="8"/>
      <c r="ALK67" s="8"/>
      <c r="ALL67" s="29"/>
      <c r="ALM67" s="7"/>
      <c r="ALN67" s="7"/>
      <c r="ALO67" s="7"/>
      <c r="ALP67" s="8"/>
      <c r="ALQ67" s="8"/>
      <c r="ALR67" s="8"/>
      <c r="ALT67" s="8"/>
      <c r="ALU67" s="8"/>
      <c r="ALV67" s="29"/>
      <c r="ALW67" s="7"/>
      <c r="ALX67" s="7"/>
      <c r="ALY67" s="7"/>
      <c r="ALZ67" s="8"/>
      <c r="AMA67" s="8"/>
      <c r="AMB67" s="8"/>
      <c r="AMD67" s="8"/>
      <c r="AME67" s="8"/>
      <c r="AMF67" s="29"/>
      <c r="AMG67" s="7"/>
      <c r="AMH67" s="7"/>
      <c r="AMI67" s="7"/>
      <c r="AMJ67" s="8"/>
      <c r="AMK67" s="8"/>
      <c r="AML67" s="8"/>
      <c r="AMN67" s="8"/>
      <c r="AMO67" s="8"/>
      <c r="AMP67" s="29"/>
      <c r="AMQ67" s="7"/>
      <c r="AMR67" s="7"/>
      <c r="AMS67" s="7"/>
      <c r="AMT67" s="8"/>
      <c r="AMU67" s="8"/>
      <c r="AMV67" s="8"/>
      <c r="AMX67" s="8"/>
      <c r="AMY67" s="8"/>
      <c r="AMZ67" s="29"/>
      <c r="ANA67" s="7"/>
      <c r="ANB67" s="7"/>
      <c r="ANC67" s="7"/>
      <c r="AND67" s="8"/>
      <c r="ANE67" s="8"/>
      <c r="ANF67" s="8"/>
      <c r="ANH67" s="8"/>
      <c r="ANI67" s="8"/>
      <c r="ANJ67" s="29"/>
      <c r="ANK67" s="7"/>
      <c r="ANL67" s="7"/>
      <c r="ANM67" s="7"/>
      <c r="ANN67" s="8"/>
      <c r="ANO67" s="8"/>
      <c r="ANP67" s="8"/>
      <c r="ANR67" s="8"/>
      <c r="ANS67" s="8"/>
      <c r="ANT67" s="29"/>
      <c r="ANU67" s="7"/>
      <c r="ANV67" s="7"/>
      <c r="ANW67" s="7"/>
      <c r="ANX67" s="8"/>
      <c r="ANY67" s="8"/>
      <c r="ANZ67" s="8"/>
      <c r="AOB67" s="8"/>
      <c r="AOC67" s="8"/>
      <c r="AOD67" s="29"/>
      <c r="AOE67" s="7"/>
      <c r="AOF67" s="7"/>
      <c r="AOG67" s="7"/>
      <c r="AOH67" s="8"/>
      <c r="AOI67" s="8"/>
      <c r="AOJ67" s="8"/>
      <c r="AOL67" s="8"/>
      <c r="AOM67" s="8"/>
      <c r="AON67" s="29"/>
      <c r="AOO67" s="7"/>
      <c r="AOP67" s="7"/>
      <c r="AOQ67" s="7"/>
      <c r="AOR67" s="8"/>
      <c r="AOS67" s="8"/>
      <c r="AOT67" s="8"/>
      <c r="AOV67" s="8"/>
      <c r="AOW67" s="8"/>
      <c r="AOX67" s="29"/>
      <c r="AOY67" s="7"/>
      <c r="AOZ67" s="7"/>
      <c r="APA67" s="7"/>
      <c r="APB67" s="8"/>
      <c r="APC67" s="8"/>
      <c r="APD67" s="8"/>
      <c r="APF67" s="8"/>
      <c r="APG67" s="8"/>
      <c r="APH67" s="29"/>
      <c r="API67" s="7"/>
      <c r="APJ67" s="7"/>
      <c r="APK67" s="7"/>
      <c r="APL67" s="8"/>
      <c r="APM67" s="8"/>
      <c r="APN67" s="8"/>
      <c r="APP67" s="8"/>
      <c r="APQ67" s="8"/>
      <c r="APR67" s="29"/>
      <c r="APS67" s="7"/>
      <c r="APT67" s="7"/>
      <c r="APU67" s="7"/>
      <c r="APV67" s="8"/>
      <c r="APW67" s="8"/>
      <c r="APX67" s="8"/>
      <c r="APZ67" s="8"/>
      <c r="AQA67" s="8"/>
      <c r="AQB67" s="29"/>
      <c r="AQC67" s="7"/>
      <c r="AQD67" s="7"/>
      <c r="AQE67" s="7"/>
      <c r="AQF67" s="8"/>
      <c r="AQG67" s="8"/>
      <c r="AQH67" s="8"/>
      <c r="AQJ67" s="8"/>
      <c r="AQK67" s="8"/>
      <c r="AQL67" s="29"/>
      <c r="AQM67" s="7"/>
      <c r="AQN67" s="7"/>
      <c r="AQO67" s="7"/>
      <c r="AQP67" s="8"/>
      <c r="AQQ67" s="8"/>
      <c r="AQR67" s="8"/>
      <c r="AQT67" s="8"/>
      <c r="AQU67" s="8"/>
      <c r="AQV67" s="29"/>
      <c r="AQW67" s="7"/>
      <c r="AQX67" s="7"/>
      <c r="AQY67" s="7"/>
      <c r="AQZ67" s="8"/>
      <c r="ARA67" s="8"/>
      <c r="ARB67" s="8"/>
      <c r="ARD67" s="8"/>
      <c r="ARE67" s="8"/>
      <c r="ARF67" s="29"/>
      <c r="ARG67" s="7"/>
      <c r="ARH67" s="7"/>
      <c r="ARI67" s="7"/>
      <c r="ARJ67" s="8"/>
      <c r="ARK67" s="8"/>
      <c r="ARL67" s="8"/>
      <c r="ARN67" s="8"/>
      <c r="ARO67" s="8"/>
      <c r="ARP67" s="29"/>
      <c r="ARQ67" s="7"/>
      <c r="ARR67" s="7"/>
      <c r="ARS67" s="7"/>
      <c r="ART67" s="8"/>
      <c r="ARU67" s="8"/>
      <c r="ARV67" s="8"/>
      <c r="ARX67" s="8"/>
      <c r="ARY67" s="8"/>
      <c r="ARZ67" s="29"/>
      <c r="ASA67" s="7"/>
      <c r="ASB67" s="7"/>
      <c r="ASC67" s="7"/>
      <c r="ASD67" s="8"/>
      <c r="ASE67" s="8"/>
      <c r="ASF67" s="8"/>
      <c r="ASH67" s="8"/>
      <c r="ASI67" s="8"/>
      <c r="ASJ67" s="29"/>
      <c r="ASK67" s="7"/>
      <c r="ASL67" s="7"/>
      <c r="ASM67" s="7"/>
      <c r="ASN67" s="8"/>
      <c r="ASO67" s="8"/>
      <c r="ASP67" s="8"/>
      <c r="ASR67" s="8"/>
      <c r="ASS67" s="8"/>
      <c r="AST67" s="29"/>
      <c r="ASU67" s="7"/>
      <c r="ASV67" s="7"/>
      <c r="ASW67" s="7"/>
      <c r="ASX67" s="8"/>
      <c r="ASY67" s="8"/>
      <c r="ASZ67" s="8"/>
      <c r="ATB67" s="8"/>
      <c r="ATC67" s="8"/>
      <c r="ATD67" s="29"/>
      <c r="ATE67" s="7"/>
      <c r="ATF67" s="7"/>
      <c r="ATG67" s="7"/>
      <c r="ATH67" s="8"/>
      <c r="ATI67" s="8"/>
      <c r="ATJ67" s="8"/>
      <c r="ATL67" s="8"/>
      <c r="ATM67" s="8"/>
      <c r="ATN67" s="29"/>
      <c r="ATO67" s="7"/>
      <c r="ATP67" s="7"/>
      <c r="ATQ67" s="7"/>
      <c r="ATR67" s="8"/>
      <c r="ATS67" s="8"/>
      <c r="ATT67" s="8"/>
      <c r="ATV67" s="8"/>
      <c r="ATW67" s="8"/>
      <c r="ATX67" s="29"/>
      <c r="ATY67" s="7"/>
      <c r="ATZ67" s="7"/>
      <c r="AUA67" s="7"/>
      <c r="AUB67" s="8"/>
      <c r="AUC67" s="8"/>
      <c r="AUD67" s="8"/>
      <c r="AUF67" s="8"/>
      <c r="AUG67" s="8"/>
      <c r="AUH67" s="29"/>
      <c r="AUI67" s="7"/>
      <c r="AUJ67" s="7"/>
      <c r="AUK67" s="7"/>
      <c r="AUL67" s="8"/>
      <c r="AUM67" s="8"/>
      <c r="AUN67" s="8"/>
      <c r="AUP67" s="8"/>
      <c r="AUQ67" s="8"/>
      <c r="AUR67" s="29"/>
      <c r="AUS67" s="7"/>
      <c r="AUT67" s="7"/>
      <c r="AUU67" s="7"/>
      <c r="AUV67" s="8"/>
      <c r="AUW67" s="8"/>
      <c r="AUX67" s="8"/>
      <c r="AUZ67" s="8"/>
      <c r="AVA67" s="8"/>
      <c r="AVB67" s="29"/>
      <c r="AVC67" s="7"/>
      <c r="AVD67" s="7"/>
      <c r="AVE67" s="7"/>
      <c r="AVF67" s="8"/>
      <c r="AVG67" s="8"/>
      <c r="AVH67" s="8"/>
      <c r="AVJ67" s="8"/>
      <c r="AVK67" s="8"/>
      <c r="AVL67" s="29"/>
      <c r="AVM67" s="7"/>
      <c r="AVN67" s="7"/>
      <c r="AVO67" s="7"/>
      <c r="AVP67" s="8"/>
      <c r="AVQ67" s="8"/>
      <c r="AVR67" s="8"/>
      <c r="AVT67" s="8"/>
      <c r="AVU67" s="8"/>
      <c r="AVV67" s="29"/>
      <c r="AVW67" s="7"/>
      <c r="AVX67" s="7"/>
      <c r="AVY67" s="7"/>
      <c r="AVZ67" s="8"/>
      <c r="AWA67" s="8"/>
      <c r="AWB67" s="8"/>
      <c r="AWD67" s="8"/>
      <c r="AWE67" s="8"/>
      <c r="AWF67" s="29"/>
      <c r="AWG67" s="7"/>
      <c r="AWH67" s="7"/>
      <c r="AWI67" s="7"/>
      <c r="AWJ67" s="8"/>
      <c r="AWK67" s="8"/>
      <c r="AWL67" s="8"/>
      <c r="AWN67" s="8"/>
      <c r="AWO67" s="8"/>
      <c r="AWP67" s="29"/>
      <c r="AWQ67" s="7"/>
      <c r="AWR67" s="7"/>
      <c r="AWS67" s="7"/>
      <c r="AWT67" s="8"/>
      <c r="AWU67" s="8"/>
      <c r="AWV67" s="8"/>
      <c r="AWX67" s="8"/>
      <c r="AWY67" s="8"/>
      <c r="AWZ67" s="29"/>
      <c r="AXA67" s="7"/>
      <c r="AXB67" s="7"/>
      <c r="AXC67" s="7"/>
      <c r="AXD67" s="8"/>
      <c r="AXE67" s="8"/>
      <c r="AXF67" s="8"/>
      <c r="AXH67" s="8"/>
      <c r="AXI67" s="8"/>
      <c r="AXJ67" s="29"/>
      <c r="AXK67" s="7"/>
      <c r="AXL67" s="7"/>
      <c r="AXM67" s="7"/>
      <c r="AXN67" s="8"/>
      <c r="AXO67" s="8"/>
      <c r="AXP67" s="8"/>
      <c r="AXR67" s="8"/>
      <c r="AXS67" s="8"/>
      <c r="AXT67" s="29"/>
      <c r="AXU67" s="7"/>
      <c r="AXV67" s="7"/>
      <c r="AXW67" s="7"/>
      <c r="AXX67" s="8"/>
      <c r="AXY67" s="8"/>
      <c r="AXZ67" s="8"/>
      <c r="AYB67" s="8"/>
      <c r="AYC67" s="8"/>
      <c r="AYD67" s="29"/>
      <c r="AYE67" s="7"/>
      <c r="AYF67" s="7"/>
      <c r="AYG67" s="7"/>
      <c r="AYH67" s="8"/>
      <c r="AYI67" s="8"/>
      <c r="AYJ67" s="8"/>
      <c r="AYL67" s="8"/>
      <c r="AYM67" s="8"/>
      <c r="AYN67" s="29"/>
      <c r="AYO67" s="7"/>
      <c r="AYP67" s="7"/>
      <c r="AYQ67" s="7"/>
      <c r="AYR67" s="8"/>
      <c r="AYS67" s="8"/>
      <c r="AYT67" s="8"/>
      <c r="AYV67" s="8"/>
      <c r="AYW67" s="8"/>
      <c r="AYX67" s="29"/>
      <c r="AYY67" s="7"/>
      <c r="AYZ67" s="7"/>
      <c r="AZA67" s="7"/>
      <c r="AZB67" s="8"/>
      <c r="AZC67" s="8"/>
      <c r="AZD67" s="8"/>
      <c r="AZF67" s="8"/>
      <c r="AZG67" s="8"/>
      <c r="AZH67" s="29"/>
      <c r="AZI67" s="7"/>
      <c r="AZJ67" s="7"/>
      <c r="AZK67" s="7"/>
      <c r="AZL67" s="8"/>
      <c r="AZM67" s="8"/>
      <c r="AZN67" s="8"/>
      <c r="AZP67" s="8"/>
      <c r="AZQ67" s="8"/>
      <c r="AZR67" s="29"/>
      <c r="AZS67" s="7"/>
      <c r="AZT67" s="7"/>
      <c r="AZU67" s="7"/>
      <c r="AZV67" s="8"/>
      <c r="AZW67" s="8"/>
      <c r="AZX67" s="8"/>
      <c r="AZZ67" s="8"/>
      <c r="BAA67" s="8"/>
      <c r="BAB67" s="29"/>
      <c r="BAC67" s="7"/>
      <c r="BAD67" s="7"/>
      <c r="BAE67" s="7"/>
      <c r="BAF67" s="8"/>
      <c r="BAG67" s="8"/>
      <c r="BAH67" s="8"/>
      <c r="BAJ67" s="8"/>
      <c r="BAK67" s="8"/>
      <c r="BAL67" s="29"/>
      <c r="BAM67" s="7"/>
      <c r="BAN67" s="7"/>
      <c r="BAO67" s="7"/>
      <c r="BAP67" s="8"/>
      <c r="BAQ67" s="8"/>
      <c r="BAR67" s="8"/>
      <c r="BAT67" s="8"/>
      <c r="BAU67" s="8"/>
      <c r="BAV67" s="29"/>
      <c r="BAW67" s="7"/>
      <c r="BAX67" s="7"/>
      <c r="BAY67" s="7"/>
      <c r="BAZ67" s="8"/>
      <c r="BBA67" s="8"/>
      <c r="BBB67" s="8"/>
      <c r="BBD67" s="8"/>
      <c r="BBE67" s="8"/>
      <c r="BBF67" s="29"/>
      <c r="BBG67" s="7"/>
      <c r="BBH67" s="7"/>
      <c r="BBI67" s="7"/>
      <c r="BBJ67" s="8"/>
      <c r="BBK67" s="8"/>
      <c r="BBL67" s="8"/>
      <c r="BBN67" s="8"/>
      <c r="BBO67" s="8"/>
      <c r="BBP67" s="29"/>
      <c r="BBQ67" s="7"/>
      <c r="BBR67" s="7"/>
      <c r="BBS67" s="7"/>
      <c r="BBT67" s="8"/>
      <c r="BBU67" s="8"/>
      <c r="BBV67" s="8"/>
      <c r="BBX67" s="8"/>
      <c r="BBY67" s="8"/>
      <c r="BBZ67" s="29"/>
      <c r="BCA67" s="7"/>
      <c r="BCB67" s="7"/>
      <c r="BCC67" s="7"/>
      <c r="BCD67" s="8"/>
      <c r="BCE67" s="8"/>
      <c r="BCF67" s="8"/>
      <c r="BCH67" s="8"/>
      <c r="BCI67" s="8"/>
      <c r="BCJ67" s="29"/>
      <c r="BCK67" s="7"/>
      <c r="BCL67" s="7"/>
      <c r="BCM67" s="7"/>
      <c r="BCN67" s="8"/>
      <c r="BCO67" s="8"/>
      <c r="BCP67" s="8"/>
      <c r="BCR67" s="8"/>
      <c r="BCS67" s="8"/>
      <c r="BCT67" s="29"/>
      <c r="BCU67" s="7"/>
      <c r="BCV67" s="7"/>
      <c r="BCW67" s="7"/>
      <c r="BCX67" s="8"/>
      <c r="BCY67" s="8"/>
      <c r="BCZ67" s="8"/>
      <c r="BDB67" s="8"/>
      <c r="BDC67" s="8"/>
      <c r="BDD67" s="29"/>
      <c r="BDE67" s="7"/>
      <c r="BDF67" s="7"/>
      <c r="BDG67" s="7"/>
      <c r="BDH67" s="8"/>
      <c r="BDI67" s="8"/>
      <c r="BDJ67" s="8"/>
      <c r="BDL67" s="8"/>
      <c r="BDM67" s="8"/>
      <c r="BDN67" s="29"/>
      <c r="BDO67" s="7"/>
      <c r="BDP67" s="7"/>
      <c r="BDQ67" s="7"/>
      <c r="BDR67" s="8"/>
      <c r="BDS67" s="8"/>
      <c r="BDT67" s="8"/>
      <c r="BDV67" s="8"/>
      <c r="BDW67" s="8"/>
      <c r="BDX67" s="29"/>
      <c r="BDY67" s="7"/>
      <c r="BDZ67" s="7"/>
      <c r="BEA67" s="7"/>
      <c r="BEB67" s="8"/>
      <c r="BEC67" s="8"/>
      <c r="BED67" s="8"/>
      <c r="BEF67" s="8"/>
      <c r="BEG67" s="8"/>
      <c r="BEH67" s="29"/>
      <c r="BEI67" s="7"/>
      <c r="BEJ67" s="7"/>
      <c r="BEK67" s="7"/>
      <c r="BEL67" s="8"/>
      <c r="BEM67" s="8"/>
      <c r="BEN67" s="8"/>
      <c r="BEP67" s="8"/>
      <c r="BEQ67" s="8"/>
      <c r="BER67" s="29"/>
      <c r="BES67" s="7"/>
      <c r="BET67" s="7"/>
      <c r="BEU67" s="7"/>
      <c r="BEV67" s="8"/>
      <c r="BEW67" s="8"/>
      <c r="BEX67" s="8"/>
      <c r="BEZ67" s="8"/>
      <c r="BFA67" s="8"/>
      <c r="BFB67" s="29"/>
      <c r="BFC67" s="7"/>
      <c r="BFD67" s="7"/>
      <c r="BFE67" s="7"/>
      <c r="BFF67" s="8"/>
      <c r="BFG67" s="8"/>
      <c r="BFH67" s="8"/>
      <c r="BFJ67" s="8"/>
      <c r="BFK67" s="8"/>
      <c r="BFL67" s="29"/>
      <c r="BFM67" s="7"/>
      <c r="BFN67" s="7"/>
      <c r="BFO67" s="7"/>
      <c r="BFP67" s="8"/>
      <c r="BFQ67" s="8"/>
      <c r="BFR67" s="8"/>
      <c r="BFT67" s="8"/>
      <c r="BFU67" s="8"/>
      <c r="BFV67" s="29"/>
      <c r="BFW67" s="7"/>
      <c r="BFX67" s="7"/>
      <c r="BFY67" s="7"/>
      <c r="BFZ67" s="8"/>
      <c r="BGA67" s="8"/>
      <c r="BGB67" s="8"/>
      <c r="BGD67" s="8"/>
      <c r="BGE67" s="8"/>
      <c r="BGF67" s="29"/>
      <c r="BGG67" s="7"/>
      <c r="BGH67" s="7"/>
      <c r="BGI67" s="7"/>
      <c r="BGJ67" s="8"/>
      <c r="BGK67" s="8"/>
      <c r="BGL67" s="8"/>
      <c r="BGN67" s="8"/>
      <c r="BGO67" s="8"/>
      <c r="BGP67" s="29"/>
      <c r="BGQ67" s="7"/>
      <c r="BGR67" s="7"/>
      <c r="BGS67" s="7"/>
      <c r="BGT67" s="8"/>
      <c r="BGU67" s="8"/>
      <c r="BGV67" s="8"/>
      <c r="BGX67" s="8"/>
      <c r="BGY67" s="8"/>
      <c r="BGZ67" s="29"/>
      <c r="BHA67" s="7"/>
      <c r="BHB67" s="7"/>
      <c r="BHC67" s="7"/>
      <c r="BHD67" s="8"/>
      <c r="BHE67" s="8"/>
      <c r="BHF67" s="8"/>
      <c r="BHH67" s="8"/>
      <c r="BHI67" s="8"/>
      <c r="BHJ67" s="29"/>
      <c r="BHK67" s="7"/>
      <c r="BHL67" s="7"/>
      <c r="BHM67" s="7"/>
      <c r="BHN67" s="8"/>
      <c r="BHO67" s="8"/>
      <c r="BHP67" s="8"/>
      <c r="BHR67" s="8"/>
      <c r="BHS67" s="8"/>
      <c r="BHT67" s="29"/>
      <c r="BHU67" s="7"/>
      <c r="BHV67" s="7"/>
      <c r="BHW67" s="7"/>
      <c r="BHX67" s="8"/>
      <c r="BHY67" s="8"/>
      <c r="BHZ67" s="8"/>
      <c r="BIB67" s="8"/>
      <c r="BIC67" s="8"/>
      <c r="BID67" s="29"/>
      <c r="BIE67" s="7"/>
      <c r="BIF67" s="7"/>
      <c r="BIG67" s="7"/>
      <c r="BIH67" s="8"/>
      <c r="BII67" s="8"/>
      <c r="BIJ67" s="8"/>
      <c r="BIL67" s="8"/>
      <c r="BIM67" s="8"/>
      <c r="BIN67" s="29"/>
      <c r="BIO67" s="7"/>
      <c r="BIP67" s="7"/>
      <c r="BIQ67" s="7"/>
      <c r="BIR67" s="8"/>
      <c r="BIS67" s="8"/>
      <c r="BIT67" s="8"/>
      <c r="BIV67" s="8"/>
      <c r="BIW67" s="8"/>
      <c r="BIX67" s="29"/>
      <c r="BIY67" s="7"/>
      <c r="BIZ67" s="7"/>
      <c r="BJA67" s="7"/>
      <c r="BJB67" s="8"/>
      <c r="BJC67" s="8"/>
      <c r="BJD67" s="8"/>
      <c r="BJF67" s="8"/>
      <c r="BJG67" s="8"/>
      <c r="BJH67" s="29"/>
      <c r="BJI67" s="7"/>
      <c r="BJJ67" s="7"/>
      <c r="BJK67" s="7"/>
      <c r="BJL67" s="8"/>
      <c r="BJM67" s="8"/>
      <c r="BJN67" s="8"/>
      <c r="BJP67" s="8"/>
      <c r="BJQ67" s="8"/>
      <c r="BJR67" s="29"/>
      <c r="BJS67" s="7"/>
      <c r="BJT67" s="7"/>
      <c r="BJU67" s="7"/>
      <c r="BJV67" s="8"/>
      <c r="BJW67" s="8"/>
      <c r="BJX67" s="8"/>
      <c r="BJZ67" s="8"/>
      <c r="BKA67" s="8"/>
      <c r="BKB67" s="29"/>
      <c r="BKC67" s="7"/>
      <c r="BKD67" s="7"/>
      <c r="BKE67" s="7"/>
      <c r="BKF67" s="8"/>
      <c r="BKG67" s="8"/>
      <c r="BKH67" s="8"/>
      <c r="BKJ67" s="8"/>
      <c r="BKK67" s="8"/>
      <c r="BKL67" s="29"/>
      <c r="BKM67" s="7"/>
      <c r="BKN67" s="7"/>
      <c r="BKO67" s="7"/>
      <c r="BKP67" s="8"/>
      <c r="BKQ67" s="8"/>
      <c r="BKR67" s="8"/>
      <c r="BKT67" s="8"/>
      <c r="BKU67" s="8"/>
      <c r="BKV67" s="29"/>
      <c r="BKW67" s="7"/>
      <c r="BKX67" s="7"/>
      <c r="BKY67" s="7"/>
      <c r="BKZ67" s="8"/>
      <c r="BLA67" s="8"/>
      <c r="BLB67" s="8"/>
      <c r="BLD67" s="8"/>
      <c r="BLE67" s="8"/>
      <c r="BLF67" s="29"/>
      <c r="BLG67" s="7"/>
      <c r="BLH67" s="7"/>
      <c r="BLI67" s="7"/>
      <c r="BLJ67" s="8"/>
      <c r="BLK67" s="8"/>
      <c r="BLL67" s="8"/>
      <c r="BLN67" s="8"/>
      <c r="BLO67" s="8"/>
      <c r="BLP67" s="29"/>
      <c r="BLQ67" s="7"/>
      <c r="BLR67" s="7"/>
      <c r="BLS67" s="7"/>
      <c r="BLT67" s="8"/>
      <c r="BLU67" s="8"/>
      <c r="BLV67" s="8"/>
      <c r="BLX67" s="8"/>
      <c r="BLY67" s="8"/>
      <c r="BLZ67" s="29"/>
      <c r="BMA67" s="7"/>
      <c r="BMB67" s="7"/>
      <c r="BMC67" s="7"/>
      <c r="BMD67" s="8"/>
      <c r="BME67" s="8"/>
      <c r="BMF67" s="8"/>
      <c r="BMH67" s="8"/>
      <c r="BMI67" s="8"/>
      <c r="BMJ67" s="29"/>
      <c r="BMK67" s="7"/>
      <c r="BML67" s="7"/>
      <c r="BMM67" s="7"/>
      <c r="BMN67" s="8"/>
      <c r="BMO67" s="8"/>
      <c r="BMP67" s="8"/>
      <c r="BMR67" s="8"/>
      <c r="BMS67" s="8"/>
      <c r="BMT67" s="29"/>
      <c r="BMU67" s="7"/>
      <c r="BMV67" s="7"/>
      <c r="BMW67" s="7"/>
      <c r="BMX67" s="8"/>
      <c r="BMY67" s="8"/>
      <c r="BMZ67" s="8"/>
      <c r="BNB67" s="8"/>
      <c r="BNC67" s="8"/>
      <c r="BND67" s="29"/>
      <c r="BNE67" s="7"/>
      <c r="BNF67" s="7"/>
      <c r="BNG67" s="7"/>
      <c r="BNH67" s="8"/>
      <c r="BNI67" s="8"/>
      <c r="BNJ67" s="8"/>
      <c r="BNL67" s="8"/>
      <c r="BNM67" s="8"/>
      <c r="BNN67" s="29"/>
      <c r="BNO67" s="7"/>
      <c r="BNP67" s="7"/>
      <c r="BNQ67" s="7"/>
      <c r="BNR67" s="8"/>
      <c r="BNS67" s="8"/>
      <c r="BNT67" s="8"/>
      <c r="BNV67" s="8"/>
      <c r="BNW67" s="8"/>
      <c r="BNX67" s="29"/>
      <c r="BNY67" s="7"/>
      <c r="BNZ67" s="7"/>
      <c r="BOA67" s="7"/>
      <c r="BOB67" s="8"/>
      <c r="BOC67" s="8"/>
      <c r="BOD67" s="8"/>
      <c r="BOF67" s="8"/>
      <c r="BOG67" s="8"/>
      <c r="BOH67" s="29"/>
      <c r="BOI67" s="7"/>
      <c r="BOJ67" s="7"/>
      <c r="BOK67" s="7"/>
      <c r="BOL67" s="8"/>
      <c r="BOM67" s="8"/>
      <c r="BON67" s="8"/>
      <c r="BOP67" s="8"/>
      <c r="BOQ67" s="8"/>
      <c r="BOR67" s="29"/>
      <c r="BOS67" s="7"/>
      <c r="BOT67" s="7"/>
      <c r="BOU67" s="7"/>
      <c r="BOV67" s="8"/>
      <c r="BOW67" s="8"/>
      <c r="BOX67" s="8"/>
      <c r="BOZ67" s="8"/>
      <c r="BPA67" s="8"/>
      <c r="BPB67" s="29"/>
      <c r="BPC67" s="7"/>
      <c r="BPD67" s="7"/>
      <c r="BPE67" s="7"/>
      <c r="BPF67" s="8"/>
      <c r="BPG67" s="8"/>
      <c r="BPH67" s="8"/>
      <c r="BPJ67" s="8"/>
      <c r="BPK67" s="8"/>
      <c r="BPL67" s="29"/>
      <c r="BPM67" s="7"/>
      <c r="BPN67" s="7"/>
      <c r="BPO67" s="7"/>
      <c r="BPP67" s="8"/>
      <c r="BPQ67" s="8"/>
      <c r="BPR67" s="8"/>
      <c r="BPT67" s="8"/>
      <c r="BPU67" s="8"/>
      <c r="BPV67" s="29"/>
      <c r="BPW67" s="7"/>
      <c r="BPX67" s="7"/>
      <c r="BPY67" s="7"/>
      <c r="BPZ67" s="8"/>
      <c r="BQA67" s="8"/>
      <c r="BQB67" s="8"/>
      <c r="BQD67" s="8"/>
      <c r="BQE67" s="8"/>
      <c r="BQF67" s="29"/>
      <c r="BQG67" s="7"/>
      <c r="BQH67" s="7"/>
      <c r="BQI67" s="7"/>
      <c r="BQJ67" s="8"/>
      <c r="BQK67" s="8"/>
      <c r="BQL67" s="8"/>
      <c r="BQN67" s="8"/>
      <c r="BQO67" s="8"/>
      <c r="BQP67" s="29"/>
      <c r="BQQ67" s="7"/>
      <c r="BQR67" s="7"/>
      <c r="BQS67" s="7"/>
      <c r="BQT67" s="8"/>
      <c r="BQU67" s="8"/>
      <c r="BQV67" s="8"/>
      <c r="BQX67" s="8"/>
      <c r="BQY67" s="8"/>
      <c r="BQZ67" s="29"/>
      <c r="BRA67" s="7"/>
      <c r="BRB67" s="7"/>
      <c r="BRC67" s="7"/>
      <c r="BRD67" s="8"/>
      <c r="BRE67" s="8"/>
      <c r="BRF67" s="8"/>
      <c r="BRH67" s="8"/>
      <c r="BRI67" s="8"/>
      <c r="BRJ67" s="29"/>
      <c r="BRK67" s="7"/>
      <c r="BRL67" s="7"/>
      <c r="BRM67" s="7"/>
      <c r="BRN67" s="8"/>
      <c r="BRO67" s="8"/>
      <c r="BRP67" s="8"/>
      <c r="BRR67" s="8"/>
      <c r="BRS67" s="8"/>
      <c r="BRT67" s="29"/>
      <c r="BRU67" s="7"/>
      <c r="BRV67" s="7"/>
      <c r="BRW67" s="7"/>
      <c r="BRX67" s="8"/>
      <c r="BRY67" s="8"/>
      <c r="BRZ67" s="8"/>
      <c r="BSB67" s="8"/>
      <c r="BSC67" s="8"/>
      <c r="BSD67" s="29"/>
      <c r="BSE67" s="7"/>
      <c r="BSF67" s="7"/>
      <c r="BSG67" s="7"/>
      <c r="BSH67" s="8"/>
      <c r="BSI67" s="8"/>
      <c r="BSJ67" s="8"/>
      <c r="BSL67" s="8"/>
      <c r="BSM67" s="8"/>
      <c r="BSN67" s="29"/>
      <c r="BSO67" s="7"/>
      <c r="BSP67" s="7"/>
      <c r="BSQ67" s="7"/>
      <c r="BSR67" s="8"/>
      <c r="BSS67" s="8"/>
      <c r="BST67" s="8"/>
      <c r="BSV67" s="8"/>
      <c r="BSW67" s="8"/>
      <c r="BSX67" s="29"/>
      <c r="BSY67" s="7"/>
      <c r="BSZ67" s="7"/>
      <c r="BTA67" s="7"/>
      <c r="BTB67" s="8"/>
      <c r="BTC67" s="8"/>
      <c r="BTD67" s="8"/>
      <c r="BTF67" s="8"/>
      <c r="BTG67" s="8"/>
      <c r="BTH67" s="29"/>
      <c r="BTI67" s="7"/>
      <c r="BTJ67" s="7"/>
      <c r="BTK67" s="7"/>
      <c r="BTL67" s="8"/>
      <c r="BTM67" s="8"/>
      <c r="BTN67" s="8"/>
      <c r="BTP67" s="8"/>
      <c r="BTQ67" s="8"/>
      <c r="BTR67" s="29"/>
      <c r="BTS67" s="7"/>
      <c r="BTT67" s="7"/>
      <c r="BTU67" s="7"/>
      <c r="BTV67" s="8"/>
      <c r="BTW67" s="8"/>
      <c r="BTX67" s="8"/>
      <c r="BTZ67" s="8"/>
      <c r="BUA67" s="8"/>
      <c r="BUB67" s="29"/>
      <c r="BUC67" s="7"/>
      <c r="BUD67" s="7"/>
      <c r="BUE67" s="7"/>
      <c r="BUF67" s="8"/>
      <c r="BUG67" s="8"/>
      <c r="BUH67" s="8"/>
      <c r="BUJ67" s="8"/>
      <c r="BUK67" s="8"/>
      <c r="BUL67" s="29"/>
      <c r="BUM67" s="7"/>
      <c r="BUN67" s="7"/>
      <c r="BUO67" s="7"/>
      <c r="BUP67" s="8"/>
      <c r="BUQ67" s="8"/>
      <c r="BUR67" s="8"/>
      <c r="BUT67" s="8"/>
      <c r="BUU67" s="8"/>
      <c r="BUV67" s="29"/>
      <c r="BUW67" s="7"/>
      <c r="BUX67" s="7"/>
      <c r="BUY67" s="7"/>
      <c r="BUZ67" s="8"/>
      <c r="BVA67" s="8"/>
      <c r="BVB67" s="8"/>
      <c r="BVD67" s="8"/>
      <c r="BVE67" s="8"/>
      <c r="BVF67" s="29"/>
      <c r="BVG67" s="7"/>
      <c r="BVH67" s="7"/>
      <c r="BVI67" s="7"/>
      <c r="BVJ67" s="8"/>
      <c r="BVK67" s="8"/>
      <c r="BVL67" s="8"/>
      <c r="BVN67" s="8"/>
      <c r="BVO67" s="8"/>
      <c r="BVP67" s="29"/>
      <c r="BVQ67" s="7"/>
      <c r="BVR67" s="7"/>
      <c r="BVS67" s="7"/>
      <c r="BVT67" s="8"/>
      <c r="BVU67" s="8"/>
      <c r="BVV67" s="8"/>
      <c r="BVX67" s="8"/>
      <c r="BVY67" s="8"/>
      <c r="BVZ67" s="29"/>
      <c r="BWA67" s="7"/>
      <c r="BWB67" s="7"/>
      <c r="BWC67" s="7"/>
      <c r="BWD67" s="8"/>
      <c r="BWE67" s="8"/>
      <c r="BWF67" s="8"/>
      <c r="BWH67" s="8"/>
      <c r="BWI67" s="8"/>
      <c r="BWJ67" s="29"/>
      <c r="BWK67" s="7"/>
      <c r="BWL67" s="7"/>
      <c r="BWM67" s="7"/>
      <c r="BWN67" s="8"/>
      <c r="BWO67" s="8"/>
      <c r="BWP67" s="8"/>
      <c r="BWR67" s="8"/>
      <c r="BWS67" s="8"/>
      <c r="BWT67" s="29"/>
      <c r="BWU67" s="7"/>
      <c r="BWV67" s="7"/>
      <c r="BWW67" s="7"/>
      <c r="BWX67" s="8"/>
      <c r="BWY67" s="8"/>
      <c r="BWZ67" s="8"/>
      <c r="BXB67" s="8"/>
      <c r="BXC67" s="8"/>
      <c r="BXD67" s="29"/>
      <c r="BXE67" s="7"/>
      <c r="BXF67" s="7"/>
      <c r="BXG67" s="7"/>
      <c r="BXH67" s="8"/>
      <c r="BXI67" s="8"/>
      <c r="BXJ67" s="8"/>
      <c r="BXL67" s="8"/>
      <c r="BXM67" s="8"/>
      <c r="BXN67" s="29"/>
      <c r="BXO67" s="7"/>
      <c r="BXP67" s="7"/>
      <c r="BXQ67" s="7"/>
      <c r="BXR67" s="8"/>
      <c r="BXS67" s="8"/>
      <c r="BXT67" s="8"/>
      <c r="BXV67" s="8"/>
      <c r="BXW67" s="8"/>
      <c r="BXX67" s="29"/>
      <c r="BXY67" s="7"/>
      <c r="BXZ67" s="7"/>
      <c r="BYA67" s="7"/>
      <c r="BYB67" s="8"/>
      <c r="BYC67" s="8"/>
      <c r="BYD67" s="8"/>
      <c r="BYF67" s="8"/>
      <c r="BYG67" s="8"/>
      <c r="BYH67" s="29"/>
      <c r="BYI67" s="7"/>
      <c r="BYJ67" s="7"/>
      <c r="BYK67" s="7"/>
      <c r="BYL67" s="8"/>
      <c r="BYM67" s="8"/>
      <c r="BYN67" s="8"/>
      <c r="BYP67" s="8"/>
      <c r="BYQ67" s="8"/>
      <c r="BYR67" s="29"/>
      <c r="BYS67" s="7"/>
      <c r="BYT67" s="7"/>
      <c r="BYU67" s="7"/>
      <c r="BYV67" s="8"/>
      <c r="BYW67" s="8"/>
      <c r="BYX67" s="8"/>
      <c r="BYZ67" s="8"/>
      <c r="BZA67" s="8"/>
      <c r="BZB67" s="29"/>
      <c r="BZC67" s="7"/>
      <c r="BZD67" s="7"/>
      <c r="BZE67" s="7"/>
      <c r="BZF67" s="8"/>
      <c r="BZG67" s="8"/>
      <c r="BZH67" s="8"/>
      <c r="BZJ67" s="8"/>
      <c r="BZK67" s="8"/>
      <c r="BZL67" s="29"/>
      <c r="BZM67" s="7"/>
      <c r="BZN67" s="7"/>
      <c r="BZO67" s="7"/>
      <c r="BZP67" s="8"/>
      <c r="BZQ67" s="8"/>
      <c r="BZR67" s="8"/>
      <c r="BZT67" s="8"/>
      <c r="BZU67" s="8"/>
      <c r="BZV67" s="29"/>
      <c r="BZW67" s="7"/>
      <c r="BZX67" s="7"/>
      <c r="BZY67" s="7"/>
      <c r="BZZ67" s="8"/>
      <c r="CAA67" s="8"/>
      <c r="CAB67" s="8"/>
      <c r="CAD67" s="8"/>
      <c r="CAE67" s="8"/>
      <c r="CAF67" s="29"/>
      <c r="CAG67" s="7"/>
      <c r="CAH67" s="7"/>
      <c r="CAI67" s="7"/>
      <c r="CAJ67" s="8"/>
      <c r="CAK67" s="8"/>
      <c r="CAL67" s="8"/>
      <c r="CAN67" s="8"/>
      <c r="CAO67" s="8"/>
      <c r="CAP67" s="29"/>
      <c r="CAQ67" s="7"/>
      <c r="CAR67" s="7"/>
      <c r="CAS67" s="7"/>
      <c r="CAT67" s="8"/>
      <c r="CAU67" s="8"/>
      <c r="CAV67" s="8"/>
      <c r="CAX67" s="8"/>
      <c r="CAY67" s="8"/>
      <c r="CAZ67" s="29"/>
      <c r="CBA67" s="7"/>
      <c r="CBB67" s="7"/>
      <c r="CBC67" s="7"/>
      <c r="CBD67" s="8"/>
      <c r="CBE67" s="8"/>
      <c r="CBF67" s="8"/>
      <c r="CBH67" s="8"/>
      <c r="CBI67" s="8"/>
      <c r="CBJ67" s="29"/>
      <c r="CBK67" s="7"/>
      <c r="CBL67" s="7"/>
      <c r="CBM67" s="7"/>
      <c r="CBN67" s="8"/>
      <c r="CBO67" s="8"/>
      <c r="CBP67" s="8"/>
      <c r="CBR67" s="8"/>
      <c r="CBS67" s="8"/>
      <c r="CBT67" s="29"/>
      <c r="CBU67" s="7"/>
      <c r="CBV67" s="7"/>
      <c r="CBW67" s="7"/>
      <c r="CBX67" s="8"/>
      <c r="CBY67" s="8"/>
      <c r="CBZ67" s="8"/>
      <c r="CCB67" s="8"/>
      <c r="CCC67" s="8"/>
      <c r="CCD67" s="29"/>
      <c r="CCE67" s="7"/>
      <c r="CCF67" s="7"/>
      <c r="CCG67" s="7"/>
      <c r="CCH67" s="8"/>
      <c r="CCI67" s="8"/>
      <c r="CCJ67" s="8"/>
      <c r="CCL67" s="8"/>
      <c r="CCM67" s="8"/>
      <c r="CCN67" s="29"/>
      <c r="CCO67" s="7"/>
      <c r="CCP67" s="7"/>
      <c r="CCQ67" s="7"/>
      <c r="CCR67" s="8"/>
      <c r="CCS67" s="8"/>
      <c r="CCT67" s="8"/>
      <c r="CCV67" s="8"/>
      <c r="CCW67" s="8"/>
      <c r="CCX67" s="29"/>
      <c r="CCY67" s="7"/>
      <c r="CCZ67" s="7"/>
      <c r="CDA67" s="7"/>
      <c r="CDB67" s="8"/>
      <c r="CDC67" s="8"/>
      <c r="CDD67" s="8"/>
      <c r="CDF67" s="8"/>
      <c r="CDG67" s="8"/>
      <c r="CDH67" s="29"/>
      <c r="CDI67" s="7"/>
      <c r="CDJ67" s="7"/>
      <c r="CDK67" s="7"/>
      <c r="CDL67" s="8"/>
      <c r="CDM67" s="8"/>
      <c r="CDN67" s="8"/>
      <c r="CDP67" s="8"/>
      <c r="CDQ67" s="8"/>
      <c r="CDR67" s="29"/>
      <c r="CDS67" s="7"/>
      <c r="CDT67" s="7"/>
      <c r="CDU67" s="7"/>
      <c r="CDV67" s="8"/>
      <c r="CDW67" s="8"/>
      <c r="CDX67" s="8"/>
      <c r="CDZ67" s="8"/>
      <c r="CEA67" s="8"/>
      <c r="CEB67" s="29"/>
      <c r="CEC67" s="7"/>
      <c r="CED67" s="7"/>
      <c r="CEE67" s="7"/>
      <c r="CEF67" s="8"/>
      <c r="CEG67" s="8"/>
      <c r="CEH67" s="8"/>
      <c r="CEJ67" s="8"/>
      <c r="CEK67" s="8"/>
      <c r="CEL67" s="29"/>
      <c r="CEM67" s="7"/>
      <c r="CEN67" s="7"/>
      <c r="CEO67" s="7"/>
      <c r="CEP67" s="8"/>
      <c r="CEQ67" s="8"/>
      <c r="CER67" s="8"/>
      <c r="CET67" s="8"/>
      <c r="CEU67" s="8"/>
      <c r="CEV67" s="29"/>
      <c r="CEW67" s="7"/>
      <c r="CEX67" s="7"/>
      <c r="CEY67" s="7"/>
      <c r="CEZ67" s="8"/>
      <c r="CFA67" s="8"/>
      <c r="CFB67" s="8"/>
      <c r="CFD67" s="8"/>
      <c r="CFE67" s="8"/>
      <c r="CFF67" s="29"/>
      <c r="CFG67" s="7"/>
      <c r="CFH67" s="7"/>
      <c r="CFI67" s="7"/>
      <c r="CFJ67" s="8"/>
      <c r="CFK67" s="8"/>
      <c r="CFL67" s="8"/>
      <c r="CFN67" s="8"/>
      <c r="CFO67" s="8"/>
      <c r="CFP67" s="29"/>
      <c r="CFQ67" s="7"/>
      <c r="CFR67" s="7"/>
      <c r="CFS67" s="7"/>
      <c r="CFT67" s="8"/>
      <c r="CFU67" s="8"/>
      <c r="CFV67" s="8"/>
      <c r="CFX67" s="8"/>
      <c r="CFY67" s="8"/>
      <c r="CFZ67" s="29"/>
      <c r="CGA67" s="7"/>
      <c r="CGB67" s="7"/>
      <c r="CGC67" s="7"/>
      <c r="CGD67" s="8"/>
      <c r="CGE67" s="8"/>
      <c r="CGF67" s="8"/>
      <c r="CGH67" s="8"/>
      <c r="CGI67" s="8"/>
      <c r="CGJ67" s="29"/>
      <c r="CGK67" s="7"/>
      <c r="CGL67" s="7"/>
      <c r="CGM67" s="7"/>
      <c r="CGN67" s="8"/>
      <c r="CGO67" s="8"/>
      <c r="CGP67" s="8"/>
      <c r="CGR67" s="8"/>
      <c r="CGS67" s="8"/>
      <c r="CGT67" s="29"/>
      <c r="CGU67" s="7"/>
      <c r="CGV67" s="7"/>
      <c r="CGW67" s="7"/>
      <c r="CGX67" s="8"/>
      <c r="CGY67" s="8"/>
      <c r="CGZ67" s="8"/>
      <c r="CHB67" s="8"/>
      <c r="CHC67" s="8"/>
      <c r="CHD67" s="29"/>
      <c r="CHE67" s="7"/>
      <c r="CHF67" s="7"/>
      <c r="CHG67" s="7"/>
      <c r="CHH67" s="8"/>
      <c r="CHI67" s="8"/>
      <c r="CHJ67" s="8"/>
      <c r="CHL67" s="8"/>
      <c r="CHM67" s="8"/>
      <c r="CHN67" s="29"/>
      <c r="CHO67" s="7"/>
      <c r="CHP67" s="7"/>
      <c r="CHQ67" s="7"/>
      <c r="CHR67" s="8"/>
      <c r="CHS67" s="8"/>
      <c r="CHT67" s="8"/>
      <c r="CHV67" s="8"/>
      <c r="CHW67" s="8"/>
      <c r="CHX67" s="29"/>
      <c r="CHY67" s="7"/>
      <c r="CHZ67" s="7"/>
      <c r="CIA67" s="7"/>
      <c r="CIB67" s="8"/>
      <c r="CIC67" s="8"/>
      <c r="CID67" s="8"/>
      <c r="CIF67" s="8"/>
      <c r="CIG67" s="8"/>
      <c r="CIH67" s="29"/>
      <c r="CII67" s="7"/>
      <c r="CIJ67" s="7"/>
      <c r="CIK67" s="7"/>
      <c r="CIL67" s="8"/>
      <c r="CIM67" s="8"/>
      <c r="CIN67" s="8"/>
      <c r="CIP67" s="8"/>
      <c r="CIQ67" s="8"/>
      <c r="CIR67" s="29"/>
      <c r="CIS67" s="7"/>
      <c r="CIT67" s="7"/>
      <c r="CIU67" s="7"/>
      <c r="CIV67" s="8"/>
      <c r="CIW67" s="8"/>
      <c r="CIX67" s="8"/>
      <c r="CIZ67" s="8"/>
      <c r="CJA67" s="8"/>
      <c r="CJB67" s="29"/>
      <c r="CJC67" s="7"/>
      <c r="CJD67" s="7"/>
      <c r="CJE67" s="7"/>
      <c r="CJF67" s="8"/>
      <c r="CJG67" s="8"/>
      <c r="CJH67" s="8"/>
      <c r="CJJ67" s="8"/>
      <c r="CJK67" s="8"/>
      <c r="CJL67" s="29"/>
      <c r="CJM67" s="7"/>
      <c r="CJN67" s="7"/>
      <c r="CJO67" s="7"/>
      <c r="CJP67" s="8"/>
      <c r="CJQ67" s="8"/>
      <c r="CJR67" s="8"/>
      <c r="CJT67" s="8"/>
      <c r="CJU67" s="8"/>
      <c r="CJV67" s="29"/>
      <c r="CJW67" s="7"/>
      <c r="CJX67" s="7"/>
      <c r="CJY67" s="7"/>
      <c r="CJZ67" s="8"/>
      <c r="CKA67" s="8"/>
      <c r="CKB67" s="8"/>
      <c r="CKD67" s="8"/>
      <c r="CKE67" s="8"/>
      <c r="CKF67" s="29"/>
      <c r="CKG67" s="7"/>
      <c r="CKH67" s="7"/>
      <c r="CKI67" s="7"/>
      <c r="CKJ67" s="8"/>
      <c r="CKK67" s="8"/>
      <c r="CKL67" s="8"/>
      <c r="CKN67" s="8"/>
      <c r="CKO67" s="8"/>
      <c r="CKP67" s="29"/>
      <c r="CKQ67" s="7"/>
      <c r="CKR67" s="7"/>
      <c r="CKS67" s="7"/>
      <c r="CKT67" s="8"/>
      <c r="CKU67" s="8"/>
      <c r="CKV67" s="8"/>
      <c r="CKX67" s="8"/>
      <c r="CKY67" s="8"/>
      <c r="CKZ67" s="29"/>
      <c r="CLA67" s="7"/>
      <c r="CLB67" s="7"/>
      <c r="CLC67" s="7"/>
      <c r="CLD67" s="8"/>
      <c r="CLE67" s="8"/>
      <c r="CLF67" s="8"/>
      <c r="CLH67" s="8"/>
      <c r="CLI67" s="8"/>
      <c r="CLJ67" s="29"/>
      <c r="CLK67" s="7"/>
      <c r="CLL67" s="7"/>
      <c r="CLM67" s="7"/>
      <c r="CLN67" s="8"/>
      <c r="CLO67" s="8"/>
      <c r="CLP67" s="8"/>
      <c r="CLR67" s="8"/>
      <c r="CLS67" s="8"/>
      <c r="CLT67" s="29"/>
      <c r="CLU67" s="7"/>
      <c r="CLV67" s="7"/>
      <c r="CLW67" s="7"/>
      <c r="CLX67" s="8"/>
      <c r="CLY67" s="8"/>
      <c r="CLZ67" s="8"/>
      <c r="CMB67" s="8"/>
      <c r="CMC67" s="8"/>
      <c r="CMD67" s="29"/>
      <c r="CME67" s="7"/>
      <c r="CMF67" s="7"/>
      <c r="CMG67" s="7"/>
      <c r="CMH67" s="8"/>
      <c r="CMI67" s="8"/>
      <c r="CMJ67" s="8"/>
      <c r="CML67" s="8"/>
      <c r="CMM67" s="8"/>
      <c r="CMN67" s="29"/>
      <c r="CMO67" s="7"/>
      <c r="CMP67" s="7"/>
      <c r="CMQ67" s="7"/>
      <c r="CMR67" s="8"/>
      <c r="CMS67" s="8"/>
      <c r="CMT67" s="8"/>
      <c r="CMV67" s="8"/>
      <c r="CMW67" s="8"/>
      <c r="CMX67" s="29"/>
      <c r="CMY67" s="7"/>
      <c r="CMZ67" s="7"/>
      <c r="CNA67" s="7"/>
      <c r="CNB67" s="8"/>
      <c r="CNC67" s="8"/>
      <c r="CND67" s="8"/>
      <c r="CNF67" s="8"/>
      <c r="CNG67" s="8"/>
      <c r="CNH67" s="29"/>
      <c r="CNI67" s="7"/>
      <c r="CNJ67" s="7"/>
      <c r="CNK67" s="7"/>
      <c r="CNL67" s="8"/>
      <c r="CNM67" s="8"/>
      <c r="CNN67" s="8"/>
      <c r="CNP67" s="8"/>
      <c r="CNQ67" s="8"/>
      <c r="CNR67" s="29"/>
      <c r="CNS67" s="7"/>
      <c r="CNT67" s="7"/>
      <c r="CNU67" s="7"/>
      <c r="CNV67" s="8"/>
      <c r="CNW67" s="8"/>
      <c r="CNX67" s="8"/>
      <c r="CNZ67" s="8"/>
      <c r="COA67" s="8"/>
      <c r="COB67" s="29"/>
      <c r="COC67" s="7"/>
      <c r="COD67" s="7"/>
      <c r="COE67" s="7"/>
      <c r="COF67" s="8"/>
      <c r="COG67" s="8"/>
      <c r="COH67" s="8"/>
      <c r="COJ67" s="8"/>
      <c r="COK67" s="8"/>
      <c r="COL67" s="29"/>
      <c r="COM67" s="7"/>
      <c r="CON67" s="7"/>
      <c r="COO67" s="7"/>
      <c r="COP67" s="8"/>
      <c r="COQ67" s="8"/>
      <c r="COR67" s="8"/>
      <c r="COT67" s="8"/>
      <c r="COU67" s="8"/>
      <c r="COV67" s="29"/>
      <c r="COW67" s="7"/>
      <c r="COX67" s="7"/>
      <c r="COY67" s="7"/>
      <c r="COZ67" s="8"/>
      <c r="CPA67" s="8"/>
      <c r="CPB67" s="8"/>
      <c r="CPD67" s="8"/>
      <c r="CPE67" s="8"/>
      <c r="CPF67" s="29"/>
      <c r="CPG67" s="7"/>
      <c r="CPH67" s="7"/>
      <c r="CPI67" s="7"/>
      <c r="CPJ67" s="8"/>
      <c r="CPK67" s="8"/>
      <c r="CPL67" s="8"/>
      <c r="CPN67" s="8"/>
      <c r="CPO67" s="8"/>
      <c r="CPP67" s="29"/>
      <c r="CPQ67" s="7"/>
      <c r="CPR67" s="7"/>
      <c r="CPS67" s="7"/>
      <c r="CPT67" s="8"/>
      <c r="CPU67" s="8"/>
      <c r="CPV67" s="8"/>
      <c r="CPX67" s="8"/>
      <c r="CPY67" s="8"/>
      <c r="CPZ67" s="29"/>
      <c r="CQA67" s="7"/>
      <c r="CQB67" s="7"/>
      <c r="CQC67" s="7"/>
      <c r="CQD67" s="8"/>
      <c r="CQE67" s="8"/>
      <c r="CQF67" s="8"/>
      <c r="CQH67" s="8"/>
      <c r="CQI67" s="8"/>
      <c r="CQJ67" s="29"/>
      <c r="CQK67" s="7"/>
      <c r="CQL67" s="7"/>
      <c r="CQM67" s="7"/>
      <c r="CQN67" s="8"/>
      <c r="CQO67" s="8"/>
      <c r="CQP67" s="8"/>
      <c r="CQR67" s="8"/>
      <c r="CQS67" s="8"/>
      <c r="CQT67" s="29"/>
      <c r="CQU67" s="7"/>
      <c r="CQV67" s="7"/>
      <c r="CQW67" s="7"/>
      <c r="CQX67" s="8"/>
      <c r="CQY67" s="8"/>
      <c r="CQZ67" s="8"/>
      <c r="CRB67" s="8"/>
      <c r="CRC67" s="8"/>
      <c r="CRD67" s="29"/>
      <c r="CRE67" s="7"/>
      <c r="CRF67" s="7"/>
      <c r="CRG67" s="7"/>
      <c r="CRH67" s="8"/>
      <c r="CRI67" s="8"/>
      <c r="CRJ67" s="8"/>
      <c r="CRL67" s="8"/>
      <c r="CRM67" s="8"/>
      <c r="CRN67" s="29"/>
      <c r="CRO67" s="7"/>
      <c r="CRP67" s="7"/>
      <c r="CRQ67" s="7"/>
      <c r="CRR67" s="8"/>
      <c r="CRS67" s="8"/>
      <c r="CRT67" s="8"/>
      <c r="CRV67" s="8"/>
      <c r="CRW67" s="8"/>
      <c r="CRX67" s="29"/>
      <c r="CRY67" s="7"/>
      <c r="CRZ67" s="7"/>
      <c r="CSA67" s="7"/>
      <c r="CSB67" s="8"/>
      <c r="CSC67" s="8"/>
      <c r="CSD67" s="8"/>
      <c r="CSF67" s="8"/>
      <c r="CSG67" s="8"/>
      <c r="CSH67" s="29"/>
      <c r="CSI67" s="7"/>
      <c r="CSJ67" s="7"/>
      <c r="CSK67" s="7"/>
      <c r="CSL67" s="8"/>
      <c r="CSM67" s="8"/>
      <c r="CSN67" s="8"/>
      <c r="CSP67" s="8"/>
      <c r="CSQ67" s="8"/>
      <c r="CSR67" s="29"/>
      <c r="CSS67" s="7"/>
      <c r="CST67" s="7"/>
      <c r="CSU67" s="7"/>
      <c r="CSV67" s="8"/>
      <c r="CSW67" s="8"/>
      <c r="CSX67" s="8"/>
      <c r="CSZ67" s="8"/>
      <c r="CTA67" s="8"/>
      <c r="CTB67" s="29"/>
      <c r="CTC67" s="7"/>
      <c r="CTD67" s="7"/>
      <c r="CTE67" s="7"/>
      <c r="CTF67" s="8"/>
      <c r="CTG67" s="8"/>
      <c r="CTH67" s="8"/>
      <c r="CTJ67" s="8"/>
      <c r="CTK67" s="8"/>
      <c r="CTL67" s="29"/>
      <c r="CTM67" s="7"/>
      <c r="CTN67" s="7"/>
      <c r="CTO67" s="7"/>
      <c r="CTP67" s="8"/>
      <c r="CTQ67" s="8"/>
      <c r="CTR67" s="8"/>
      <c r="CTT67" s="8"/>
      <c r="CTU67" s="8"/>
      <c r="CTV67" s="29"/>
      <c r="CTW67" s="7"/>
      <c r="CTX67" s="7"/>
      <c r="CTY67" s="7"/>
      <c r="CTZ67" s="8"/>
      <c r="CUA67" s="8"/>
      <c r="CUB67" s="8"/>
      <c r="CUD67" s="8"/>
      <c r="CUE67" s="8"/>
      <c r="CUF67" s="29"/>
      <c r="CUG67" s="7"/>
      <c r="CUH67" s="7"/>
      <c r="CUI67" s="7"/>
      <c r="CUJ67" s="8"/>
      <c r="CUK67" s="8"/>
      <c r="CUL67" s="8"/>
      <c r="CUN67" s="8"/>
      <c r="CUO67" s="8"/>
      <c r="CUP67" s="29"/>
      <c r="CUQ67" s="7"/>
      <c r="CUR67" s="7"/>
      <c r="CUS67" s="7"/>
      <c r="CUT67" s="8"/>
      <c r="CUU67" s="8"/>
      <c r="CUV67" s="8"/>
      <c r="CUX67" s="8"/>
      <c r="CUY67" s="8"/>
      <c r="CUZ67" s="29"/>
      <c r="CVA67" s="7"/>
      <c r="CVB67" s="7"/>
      <c r="CVC67" s="7"/>
      <c r="CVD67" s="8"/>
      <c r="CVE67" s="8"/>
      <c r="CVF67" s="8"/>
      <c r="CVH67" s="8"/>
      <c r="CVI67" s="8"/>
      <c r="CVJ67" s="29"/>
      <c r="CVK67" s="7"/>
      <c r="CVL67" s="7"/>
      <c r="CVM67" s="7"/>
      <c r="CVN67" s="8"/>
      <c r="CVO67" s="8"/>
      <c r="CVP67" s="8"/>
      <c r="CVR67" s="8"/>
      <c r="CVS67" s="8"/>
      <c r="CVT67" s="29"/>
      <c r="CVU67" s="7"/>
      <c r="CVV67" s="7"/>
      <c r="CVW67" s="7"/>
      <c r="CVX67" s="8"/>
      <c r="CVY67" s="8"/>
      <c r="CVZ67" s="8"/>
      <c r="CWB67" s="8"/>
      <c r="CWC67" s="8"/>
      <c r="CWD67" s="29"/>
      <c r="CWE67" s="7"/>
      <c r="CWF67" s="7"/>
      <c r="CWG67" s="7"/>
      <c r="CWH67" s="8"/>
      <c r="CWI67" s="8"/>
      <c r="CWJ67" s="8"/>
      <c r="CWL67" s="8"/>
      <c r="CWM67" s="8"/>
      <c r="CWN67" s="29"/>
      <c r="CWO67" s="7"/>
      <c r="CWP67" s="7"/>
      <c r="CWQ67" s="7"/>
      <c r="CWR67" s="8"/>
      <c r="CWS67" s="8"/>
      <c r="CWT67" s="8"/>
      <c r="CWV67" s="8"/>
      <c r="CWW67" s="8"/>
      <c r="CWX67" s="29"/>
      <c r="CWY67" s="7"/>
      <c r="CWZ67" s="7"/>
      <c r="CXA67" s="7"/>
      <c r="CXB67" s="8"/>
      <c r="CXC67" s="8"/>
      <c r="CXD67" s="8"/>
      <c r="CXF67" s="8"/>
      <c r="CXG67" s="8"/>
      <c r="CXH67" s="29"/>
      <c r="CXI67" s="7"/>
      <c r="CXJ67" s="7"/>
      <c r="CXK67" s="7"/>
      <c r="CXL67" s="8"/>
      <c r="CXM67" s="8"/>
      <c r="CXN67" s="8"/>
      <c r="CXP67" s="8"/>
      <c r="CXQ67" s="8"/>
      <c r="CXR67" s="29"/>
      <c r="CXS67" s="7"/>
      <c r="CXT67" s="7"/>
      <c r="CXU67" s="7"/>
      <c r="CXV67" s="8"/>
      <c r="CXW67" s="8"/>
      <c r="CXX67" s="8"/>
      <c r="CXZ67" s="8"/>
      <c r="CYA67" s="8"/>
      <c r="CYB67" s="29"/>
      <c r="CYC67" s="7"/>
      <c r="CYD67" s="7"/>
      <c r="CYE67" s="7"/>
      <c r="CYF67" s="8"/>
      <c r="CYG67" s="8"/>
      <c r="CYH67" s="8"/>
      <c r="CYJ67" s="8"/>
      <c r="CYK67" s="8"/>
      <c r="CYL67" s="29"/>
      <c r="CYM67" s="7"/>
      <c r="CYN67" s="7"/>
      <c r="CYO67" s="7"/>
      <c r="CYP67" s="8"/>
      <c r="CYQ67" s="8"/>
      <c r="CYR67" s="8"/>
      <c r="CYT67" s="8"/>
      <c r="CYU67" s="8"/>
      <c r="CYV67" s="29"/>
      <c r="CYW67" s="7"/>
      <c r="CYX67" s="7"/>
      <c r="CYY67" s="7"/>
      <c r="CYZ67" s="8"/>
      <c r="CZA67" s="8"/>
      <c r="CZB67" s="8"/>
      <c r="CZD67" s="8"/>
      <c r="CZE67" s="8"/>
      <c r="CZF67" s="29"/>
      <c r="CZG67" s="7"/>
      <c r="CZH67" s="7"/>
      <c r="CZI67" s="7"/>
      <c r="CZJ67" s="8"/>
      <c r="CZK67" s="8"/>
      <c r="CZL67" s="8"/>
      <c r="CZN67" s="8"/>
      <c r="CZO67" s="8"/>
      <c r="CZP67" s="29"/>
      <c r="CZQ67" s="7"/>
      <c r="CZR67" s="7"/>
      <c r="CZS67" s="7"/>
      <c r="CZT67" s="8"/>
      <c r="CZU67" s="8"/>
      <c r="CZV67" s="8"/>
      <c r="CZX67" s="8"/>
      <c r="CZY67" s="8"/>
      <c r="CZZ67" s="29"/>
      <c r="DAA67" s="7"/>
      <c r="DAB67" s="7"/>
      <c r="DAC67" s="7"/>
      <c r="DAD67" s="8"/>
      <c r="DAE67" s="8"/>
      <c r="DAF67" s="8"/>
      <c r="DAH67" s="8"/>
      <c r="DAI67" s="8"/>
      <c r="DAJ67" s="29"/>
      <c r="DAK67" s="7"/>
      <c r="DAL67" s="7"/>
      <c r="DAM67" s="7"/>
      <c r="DAN67" s="8"/>
      <c r="DAO67" s="8"/>
      <c r="DAP67" s="8"/>
      <c r="DAR67" s="8"/>
      <c r="DAS67" s="8"/>
      <c r="DAT67" s="29"/>
      <c r="DAU67" s="7"/>
      <c r="DAV67" s="7"/>
      <c r="DAW67" s="7"/>
      <c r="DAX67" s="8"/>
      <c r="DAY67" s="8"/>
      <c r="DAZ67" s="8"/>
      <c r="DBB67" s="8"/>
      <c r="DBC67" s="8"/>
      <c r="DBD67" s="29"/>
      <c r="DBE67" s="7"/>
      <c r="DBF67" s="7"/>
      <c r="DBG67" s="7"/>
      <c r="DBH67" s="8"/>
      <c r="DBI67" s="8"/>
      <c r="DBJ67" s="8"/>
      <c r="DBL67" s="8"/>
      <c r="DBM67" s="8"/>
      <c r="DBN67" s="29"/>
      <c r="DBO67" s="7"/>
      <c r="DBP67" s="7"/>
      <c r="DBQ67" s="7"/>
      <c r="DBR67" s="8"/>
      <c r="DBS67" s="8"/>
      <c r="DBT67" s="8"/>
      <c r="DBV67" s="8"/>
      <c r="DBW67" s="8"/>
      <c r="DBX67" s="29"/>
      <c r="DBY67" s="7"/>
      <c r="DBZ67" s="7"/>
      <c r="DCA67" s="7"/>
      <c r="DCB67" s="8"/>
      <c r="DCC67" s="8"/>
      <c r="DCD67" s="8"/>
      <c r="DCF67" s="8"/>
      <c r="DCG67" s="8"/>
      <c r="DCH67" s="29"/>
      <c r="DCI67" s="7"/>
      <c r="DCJ67" s="7"/>
      <c r="DCK67" s="7"/>
      <c r="DCL67" s="8"/>
      <c r="DCM67" s="8"/>
      <c r="DCN67" s="8"/>
      <c r="DCP67" s="8"/>
      <c r="DCQ67" s="8"/>
      <c r="DCR67" s="29"/>
      <c r="DCS67" s="7"/>
      <c r="DCT67" s="7"/>
      <c r="DCU67" s="7"/>
      <c r="DCV67" s="8"/>
      <c r="DCW67" s="8"/>
      <c r="DCX67" s="8"/>
      <c r="DCZ67" s="8"/>
      <c r="DDA67" s="8"/>
      <c r="DDB67" s="29"/>
      <c r="DDC67" s="7"/>
      <c r="DDD67" s="7"/>
      <c r="DDE67" s="7"/>
      <c r="DDF67" s="8"/>
      <c r="DDG67" s="8"/>
      <c r="DDH67" s="8"/>
      <c r="DDJ67" s="8"/>
      <c r="DDK67" s="8"/>
      <c r="DDL67" s="29"/>
      <c r="DDM67" s="7"/>
      <c r="DDN67" s="7"/>
      <c r="DDO67" s="7"/>
      <c r="DDP67" s="8"/>
      <c r="DDQ67" s="8"/>
      <c r="DDR67" s="8"/>
      <c r="DDT67" s="8"/>
      <c r="DDU67" s="8"/>
      <c r="DDV67" s="29"/>
      <c r="DDW67" s="7"/>
      <c r="DDX67" s="7"/>
      <c r="DDY67" s="7"/>
      <c r="DDZ67" s="8"/>
      <c r="DEA67" s="8"/>
      <c r="DEB67" s="8"/>
      <c r="DED67" s="8"/>
      <c r="DEE67" s="8"/>
      <c r="DEF67" s="29"/>
      <c r="DEG67" s="7"/>
      <c r="DEH67" s="7"/>
      <c r="DEI67" s="7"/>
      <c r="DEJ67" s="8"/>
      <c r="DEK67" s="8"/>
      <c r="DEL67" s="8"/>
      <c r="DEN67" s="8"/>
      <c r="DEO67" s="8"/>
      <c r="DEP67" s="29"/>
      <c r="DEQ67" s="7"/>
      <c r="DER67" s="7"/>
      <c r="DES67" s="7"/>
      <c r="DET67" s="8"/>
      <c r="DEU67" s="8"/>
      <c r="DEV67" s="8"/>
      <c r="DEX67" s="8"/>
      <c r="DEY67" s="8"/>
      <c r="DEZ67" s="29"/>
      <c r="DFA67" s="7"/>
      <c r="DFB67" s="7"/>
      <c r="DFC67" s="7"/>
      <c r="DFD67" s="8"/>
      <c r="DFE67" s="8"/>
      <c r="DFF67" s="8"/>
      <c r="DFH67" s="8"/>
      <c r="DFI67" s="8"/>
      <c r="DFJ67" s="29"/>
      <c r="DFK67" s="7"/>
      <c r="DFL67" s="7"/>
      <c r="DFM67" s="7"/>
      <c r="DFN67" s="8"/>
      <c r="DFO67" s="8"/>
      <c r="DFP67" s="8"/>
      <c r="DFR67" s="8"/>
      <c r="DFS67" s="8"/>
      <c r="DFT67" s="29"/>
      <c r="DFU67" s="7"/>
      <c r="DFV67" s="7"/>
      <c r="DFW67" s="7"/>
      <c r="DFX67" s="8"/>
      <c r="DFY67" s="8"/>
      <c r="DFZ67" s="8"/>
      <c r="DGB67" s="8"/>
      <c r="DGC67" s="8"/>
      <c r="DGD67" s="29"/>
      <c r="DGE67" s="7"/>
      <c r="DGF67" s="7"/>
      <c r="DGG67" s="7"/>
      <c r="DGH67" s="8"/>
      <c r="DGI67" s="8"/>
      <c r="DGJ67" s="8"/>
      <c r="DGL67" s="8"/>
      <c r="DGM67" s="8"/>
      <c r="DGN67" s="29"/>
      <c r="DGO67" s="7"/>
      <c r="DGP67" s="7"/>
      <c r="DGQ67" s="7"/>
      <c r="DGR67" s="8"/>
      <c r="DGS67" s="8"/>
      <c r="DGT67" s="8"/>
      <c r="DGV67" s="8"/>
      <c r="DGW67" s="8"/>
      <c r="DGX67" s="29"/>
      <c r="DGY67" s="7"/>
      <c r="DGZ67" s="7"/>
      <c r="DHA67" s="7"/>
      <c r="DHB67" s="8"/>
      <c r="DHC67" s="8"/>
      <c r="DHD67" s="8"/>
      <c r="DHF67" s="8"/>
      <c r="DHG67" s="8"/>
      <c r="DHH67" s="29"/>
      <c r="DHI67" s="7"/>
      <c r="DHJ67" s="7"/>
      <c r="DHK67" s="7"/>
      <c r="DHL67" s="8"/>
      <c r="DHM67" s="8"/>
      <c r="DHN67" s="8"/>
      <c r="DHP67" s="8"/>
      <c r="DHQ67" s="8"/>
      <c r="DHR67" s="29"/>
      <c r="DHS67" s="7"/>
      <c r="DHT67" s="7"/>
      <c r="DHU67" s="7"/>
      <c r="DHV67" s="8"/>
      <c r="DHW67" s="8"/>
      <c r="DHX67" s="8"/>
      <c r="DHZ67" s="8"/>
      <c r="DIA67" s="8"/>
      <c r="DIB67" s="29"/>
      <c r="DIC67" s="7"/>
      <c r="DID67" s="7"/>
      <c r="DIE67" s="7"/>
      <c r="DIF67" s="8"/>
      <c r="DIG67" s="8"/>
      <c r="DIH67" s="8"/>
      <c r="DIJ67" s="8"/>
      <c r="DIK67" s="8"/>
      <c r="DIL67" s="29"/>
      <c r="DIM67" s="7"/>
      <c r="DIN67" s="7"/>
      <c r="DIO67" s="7"/>
      <c r="DIP67" s="8"/>
      <c r="DIQ67" s="8"/>
      <c r="DIR67" s="8"/>
      <c r="DIT67" s="8"/>
      <c r="DIU67" s="8"/>
      <c r="DIV67" s="29"/>
      <c r="DIW67" s="7"/>
      <c r="DIX67" s="7"/>
      <c r="DIY67" s="7"/>
      <c r="DIZ67" s="8"/>
      <c r="DJA67" s="8"/>
      <c r="DJB67" s="8"/>
      <c r="DJD67" s="8"/>
      <c r="DJE67" s="8"/>
      <c r="DJF67" s="29"/>
      <c r="DJG67" s="7"/>
      <c r="DJH67" s="7"/>
      <c r="DJI67" s="7"/>
      <c r="DJJ67" s="8"/>
      <c r="DJK67" s="8"/>
      <c r="DJL67" s="8"/>
      <c r="DJN67" s="8"/>
      <c r="DJO67" s="8"/>
      <c r="DJP67" s="29"/>
      <c r="DJQ67" s="7"/>
      <c r="DJR67" s="7"/>
      <c r="DJS67" s="7"/>
      <c r="DJT67" s="8"/>
      <c r="DJU67" s="8"/>
      <c r="DJV67" s="8"/>
      <c r="DJX67" s="8"/>
      <c r="DJY67" s="8"/>
      <c r="DJZ67" s="29"/>
      <c r="DKA67" s="7"/>
      <c r="DKB67" s="7"/>
      <c r="DKC67" s="7"/>
      <c r="DKD67" s="8"/>
      <c r="DKE67" s="8"/>
      <c r="DKF67" s="8"/>
      <c r="DKH67" s="8"/>
      <c r="DKI67" s="8"/>
      <c r="DKJ67" s="29"/>
      <c r="DKK67" s="7"/>
      <c r="DKL67" s="7"/>
      <c r="DKM67" s="7"/>
      <c r="DKN67" s="8"/>
      <c r="DKO67" s="8"/>
      <c r="DKP67" s="8"/>
      <c r="DKR67" s="8"/>
      <c r="DKS67" s="8"/>
      <c r="DKT67" s="29"/>
      <c r="DKU67" s="7"/>
      <c r="DKV67" s="7"/>
      <c r="DKW67" s="7"/>
      <c r="DKX67" s="8"/>
      <c r="DKY67" s="8"/>
      <c r="DKZ67" s="8"/>
      <c r="DLB67" s="8"/>
      <c r="DLC67" s="8"/>
      <c r="DLD67" s="29"/>
      <c r="DLE67" s="7"/>
      <c r="DLF67" s="7"/>
      <c r="DLG67" s="7"/>
      <c r="DLH67" s="8"/>
      <c r="DLI67" s="8"/>
      <c r="DLJ67" s="8"/>
      <c r="DLL67" s="8"/>
      <c r="DLM67" s="8"/>
      <c r="DLN67" s="29"/>
      <c r="DLO67" s="7"/>
      <c r="DLP67" s="7"/>
      <c r="DLQ67" s="7"/>
      <c r="DLR67" s="8"/>
      <c r="DLS67" s="8"/>
      <c r="DLT67" s="8"/>
      <c r="DLV67" s="8"/>
      <c r="DLW67" s="8"/>
      <c r="DLX67" s="29"/>
      <c r="DLY67" s="7"/>
      <c r="DLZ67" s="7"/>
      <c r="DMA67" s="7"/>
      <c r="DMB67" s="8"/>
      <c r="DMC67" s="8"/>
      <c r="DMD67" s="8"/>
      <c r="DMF67" s="8"/>
      <c r="DMG67" s="8"/>
      <c r="DMH67" s="29"/>
      <c r="DMI67" s="7"/>
      <c r="DMJ67" s="7"/>
      <c r="DMK67" s="7"/>
      <c r="DML67" s="8"/>
      <c r="DMM67" s="8"/>
      <c r="DMN67" s="8"/>
      <c r="DMP67" s="8"/>
      <c r="DMQ67" s="8"/>
      <c r="DMR67" s="29"/>
      <c r="DMS67" s="7"/>
      <c r="DMT67" s="7"/>
      <c r="DMU67" s="7"/>
      <c r="DMV67" s="8"/>
      <c r="DMW67" s="8"/>
      <c r="DMX67" s="8"/>
      <c r="DMZ67" s="8"/>
      <c r="DNA67" s="8"/>
      <c r="DNB67" s="29"/>
      <c r="DNC67" s="7"/>
      <c r="DND67" s="7"/>
      <c r="DNE67" s="7"/>
      <c r="DNF67" s="8"/>
      <c r="DNG67" s="8"/>
      <c r="DNH67" s="8"/>
      <c r="DNJ67" s="8"/>
      <c r="DNK67" s="8"/>
      <c r="DNL67" s="29"/>
      <c r="DNM67" s="7"/>
      <c r="DNN67" s="7"/>
      <c r="DNO67" s="7"/>
      <c r="DNP67" s="8"/>
      <c r="DNQ67" s="8"/>
      <c r="DNR67" s="8"/>
      <c r="DNT67" s="8"/>
      <c r="DNU67" s="8"/>
      <c r="DNV67" s="29"/>
      <c r="DNW67" s="7"/>
      <c r="DNX67" s="7"/>
      <c r="DNY67" s="7"/>
      <c r="DNZ67" s="8"/>
      <c r="DOA67" s="8"/>
      <c r="DOB67" s="8"/>
      <c r="DOD67" s="8"/>
      <c r="DOE67" s="8"/>
      <c r="DOF67" s="29"/>
      <c r="DOG67" s="7"/>
      <c r="DOH67" s="7"/>
      <c r="DOI67" s="7"/>
      <c r="DOJ67" s="8"/>
      <c r="DOK67" s="8"/>
      <c r="DOL67" s="8"/>
      <c r="DON67" s="8"/>
      <c r="DOO67" s="8"/>
      <c r="DOP67" s="29"/>
      <c r="DOQ67" s="7"/>
      <c r="DOR67" s="7"/>
      <c r="DOS67" s="7"/>
      <c r="DOT67" s="8"/>
      <c r="DOU67" s="8"/>
      <c r="DOV67" s="8"/>
      <c r="DOX67" s="8"/>
      <c r="DOY67" s="8"/>
      <c r="DOZ67" s="29"/>
      <c r="DPA67" s="7"/>
      <c r="DPB67" s="7"/>
      <c r="DPC67" s="7"/>
      <c r="DPD67" s="8"/>
      <c r="DPE67" s="8"/>
      <c r="DPF67" s="8"/>
      <c r="DPH67" s="8"/>
      <c r="DPI67" s="8"/>
      <c r="DPJ67" s="29"/>
      <c r="DPK67" s="7"/>
      <c r="DPL67" s="7"/>
      <c r="DPM67" s="7"/>
      <c r="DPN67" s="8"/>
      <c r="DPO67" s="8"/>
      <c r="DPP67" s="8"/>
      <c r="DPR67" s="8"/>
      <c r="DPS67" s="8"/>
      <c r="DPT67" s="29"/>
      <c r="DPU67" s="7"/>
      <c r="DPV67" s="7"/>
      <c r="DPW67" s="7"/>
      <c r="DPX67" s="8"/>
      <c r="DPY67" s="8"/>
      <c r="DPZ67" s="8"/>
      <c r="DQB67" s="8"/>
      <c r="DQC67" s="8"/>
      <c r="DQD67" s="29"/>
      <c r="DQE67" s="7"/>
      <c r="DQF67" s="7"/>
      <c r="DQG67" s="7"/>
      <c r="DQH67" s="8"/>
      <c r="DQI67" s="8"/>
      <c r="DQJ67" s="8"/>
      <c r="DQL67" s="8"/>
      <c r="DQM67" s="8"/>
      <c r="DQN67" s="29"/>
      <c r="DQO67" s="7"/>
      <c r="DQP67" s="7"/>
      <c r="DQQ67" s="7"/>
      <c r="DQR67" s="8"/>
      <c r="DQS67" s="8"/>
      <c r="DQT67" s="8"/>
      <c r="DQV67" s="8"/>
      <c r="DQW67" s="8"/>
      <c r="DQX67" s="29"/>
      <c r="DQY67" s="7"/>
      <c r="DQZ67" s="7"/>
      <c r="DRA67" s="7"/>
      <c r="DRB67" s="8"/>
      <c r="DRC67" s="8"/>
      <c r="DRD67" s="8"/>
      <c r="DRF67" s="8"/>
      <c r="DRG67" s="8"/>
      <c r="DRH67" s="29"/>
      <c r="DRI67" s="7"/>
      <c r="DRJ67" s="7"/>
      <c r="DRK67" s="7"/>
      <c r="DRL67" s="8"/>
      <c r="DRM67" s="8"/>
      <c r="DRN67" s="8"/>
      <c r="DRP67" s="8"/>
      <c r="DRQ67" s="8"/>
      <c r="DRR67" s="29"/>
      <c r="DRS67" s="7"/>
      <c r="DRT67" s="7"/>
      <c r="DRU67" s="7"/>
      <c r="DRV67" s="8"/>
      <c r="DRW67" s="8"/>
      <c r="DRX67" s="8"/>
      <c r="DRZ67" s="8"/>
      <c r="DSA67" s="8"/>
      <c r="DSB67" s="29"/>
      <c r="DSC67" s="7"/>
      <c r="DSD67" s="7"/>
      <c r="DSE67" s="7"/>
      <c r="DSF67" s="8"/>
      <c r="DSG67" s="8"/>
      <c r="DSH67" s="8"/>
      <c r="DSJ67" s="8"/>
      <c r="DSK67" s="8"/>
      <c r="DSL67" s="29"/>
      <c r="DSM67" s="7"/>
      <c r="DSN67" s="7"/>
      <c r="DSO67" s="7"/>
      <c r="DSP67" s="8"/>
      <c r="DSQ67" s="8"/>
      <c r="DSR67" s="8"/>
      <c r="DST67" s="8"/>
      <c r="DSU67" s="8"/>
      <c r="DSV67" s="29"/>
      <c r="DSW67" s="7"/>
      <c r="DSX67" s="7"/>
      <c r="DSY67" s="7"/>
      <c r="DSZ67" s="8"/>
      <c r="DTA67" s="8"/>
      <c r="DTB67" s="8"/>
      <c r="DTD67" s="8"/>
      <c r="DTE67" s="8"/>
      <c r="DTF67" s="29"/>
      <c r="DTG67" s="7"/>
      <c r="DTH67" s="7"/>
      <c r="DTI67" s="7"/>
      <c r="DTJ67" s="8"/>
      <c r="DTK67" s="8"/>
      <c r="DTL67" s="8"/>
      <c r="DTN67" s="8"/>
      <c r="DTO67" s="8"/>
      <c r="DTP67" s="29"/>
      <c r="DTQ67" s="7"/>
      <c r="DTR67" s="7"/>
      <c r="DTS67" s="7"/>
      <c r="DTT67" s="8"/>
      <c r="DTU67" s="8"/>
      <c r="DTV67" s="8"/>
      <c r="DTX67" s="8"/>
      <c r="DTY67" s="8"/>
      <c r="DTZ67" s="29"/>
      <c r="DUA67" s="7"/>
      <c r="DUB67" s="7"/>
      <c r="DUC67" s="7"/>
      <c r="DUD67" s="8"/>
      <c r="DUE67" s="8"/>
      <c r="DUF67" s="8"/>
      <c r="DUH67" s="8"/>
      <c r="DUI67" s="8"/>
      <c r="DUJ67" s="29"/>
      <c r="DUK67" s="7"/>
      <c r="DUL67" s="7"/>
      <c r="DUM67" s="7"/>
      <c r="DUN67" s="8"/>
      <c r="DUO67" s="8"/>
      <c r="DUP67" s="8"/>
      <c r="DUR67" s="8"/>
      <c r="DUS67" s="8"/>
      <c r="DUT67" s="29"/>
      <c r="DUU67" s="7"/>
      <c r="DUV67" s="7"/>
      <c r="DUW67" s="7"/>
      <c r="DUX67" s="8"/>
      <c r="DUY67" s="8"/>
      <c r="DUZ67" s="8"/>
      <c r="DVB67" s="8"/>
      <c r="DVC67" s="8"/>
      <c r="DVD67" s="29"/>
      <c r="DVE67" s="7"/>
      <c r="DVF67" s="7"/>
      <c r="DVG67" s="7"/>
      <c r="DVH67" s="8"/>
      <c r="DVI67" s="8"/>
      <c r="DVJ67" s="8"/>
      <c r="DVL67" s="8"/>
      <c r="DVM67" s="8"/>
      <c r="DVN67" s="29"/>
      <c r="DVO67" s="7"/>
      <c r="DVP67" s="7"/>
      <c r="DVQ67" s="7"/>
      <c r="DVR67" s="8"/>
      <c r="DVS67" s="8"/>
      <c r="DVT67" s="8"/>
      <c r="DVV67" s="8"/>
      <c r="DVW67" s="8"/>
      <c r="DVX67" s="29"/>
      <c r="DVY67" s="7"/>
      <c r="DVZ67" s="7"/>
      <c r="DWA67" s="7"/>
      <c r="DWB67" s="8"/>
      <c r="DWC67" s="8"/>
      <c r="DWD67" s="8"/>
      <c r="DWF67" s="8"/>
      <c r="DWG67" s="8"/>
      <c r="DWH67" s="29"/>
      <c r="DWI67" s="7"/>
      <c r="DWJ67" s="7"/>
      <c r="DWK67" s="7"/>
      <c r="DWL67" s="8"/>
      <c r="DWM67" s="8"/>
      <c r="DWN67" s="8"/>
      <c r="DWP67" s="8"/>
      <c r="DWQ67" s="8"/>
      <c r="DWR67" s="29"/>
      <c r="DWS67" s="7"/>
      <c r="DWT67" s="7"/>
      <c r="DWU67" s="7"/>
      <c r="DWV67" s="8"/>
      <c r="DWW67" s="8"/>
      <c r="DWX67" s="8"/>
      <c r="DWZ67" s="8"/>
      <c r="DXA67" s="8"/>
      <c r="DXB67" s="29"/>
      <c r="DXC67" s="7"/>
      <c r="DXD67" s="7"/>
      <c r="DXE67" s="7"/>
      <c r="DXF67" s="8"/>
      <c r="DXG67" s="8"/>
      <c r="DXH67" s="8"/>
      <c r="DXJ67" s="8"/>
      <c r="DXK67" s="8"/>
      <c r="DXL67" s="29"/>
      <c r="DXM67" s="7"/>
      <c r="DXN67" s="7"/>
      <c r="DXO67" s="7"/>
      <c r="DXP67" s="8"/>
      <c r="DXQ67" s="8"/>
      <c r="DXR67" s="8"/>
      <c r="DXT67" s="8"/>
      <c r="DXU67" s="8"/>
      <c r="DXV67" s="29"/>
      <c r="DXW67" s="7"/>
      <c r="DXX67" s="7"/>
      <c r="DXY67" s="7"/>
      <c r="DXZ67" s="8"/>
      <c r="DYA67" s="8"/>
      <c r="DYB67" s="8"/>
      <c r="DYD67" s="8"/>
      <c r="DYE67" s="8"/>
      <c r="DYF67" s="29"/>
      <c r="DYG67" s="7"/>
      <c r="DYH67" s="7"/>
      <c r="DYI67" s="7"/>
      <c r="DYJ67" s="8"/>
      <c r="DYK67" s="8"/>
      <c r="DYL67" s="8"/>
      <c r="DYN67" s="8"/>
      <c r="DYO67" s="8"/>
      <c r="DYP67" s="29"/>
      <c r="DYQ67" s="7"/>
      <c r="DYR67" s="7"/>
      <c r="DYS67" s="7"/>
      <c r="DYT67" s="8"/>
      <c r="DYU67" s="8"/>
      <c r="DYV67" s="8"/>
      <c r="DYX67" s="8"/>
      <c r="DYY67" s="8"/>
      <c r="DYZ67" s="29"/>
      <c r="DZA67" s="7"/>
      <c r="DZB67" s="7"/>
      <c r="DZC67" s="7"/>
      <c r="DZD67" s="8"/>
      <c r="DZE67" s="8"/>
      <c r="DZF67" s="8"/>
      <c r="DZH67" s="8"/>
      <c r="DZI67" s="8"/>
      <c r="DZJ67" s="29"/>
      <c r="DZK67" s="7"/>
      <c r="DZL67" s="7"/>
      <c r="DZM67" s="7"/>
      <c r="DZN67" s="8"/>
      <c r="DZO67" s="8"/>
      <c r="DZP67" s="8"/>
      <c r="DZR67" s="8"/>
      <c r="DZS67" s="8"/>
      <c r="DZT67" s="29"/>
      <c r="DZU67" s="7"/>
      <c r="DZV67" s="7"/>
      <c r="DZW67" s="7"/>
      <c r="DZX67" s="8"/>
      <c r="DZY67" s="8"/>
      <c r="DZZ67" s="8"/>
      <c r="EAB67" s="8"/>
      <c r="EAC67" s="8"/>
      <c r="EAD67" s="29"/>
      <c r="EAE67" s="7"/>
      <c r="EAF67" s="7"/>
      <c r="EAG67" s="7"/>
      <c r="EAH67" s="8"/>
      <c r="EAI67" s="8"/>
      <c r="EAJ67" s="8"/>
      <c r="EAL67" s="8"/>
      <c r="EAM67" s="8"/>
      <c r="EAN67" s="29"/>
      <c r="EAO67" s="7"/>
      <c r="EAP67" s="7"/>
      <c r="EAQ67" s="7"/>
      <c r="EAR67" s="8"/>
      <c r="EAS67" s="8"/>
      <c r="EAT67" s="8"/>
      <c r="EAV67" s="8"/>
      <c r="EAW67" s="8"/>
      <c r="EAX67" s="29"/>
      <c r="EAY67" s="7"/>
      <c r="EAZ67" s="7"/>
      <c r="EBA67" s="7"/>
      <c r="EBB67" s="8"/>
      <c r="EBC67" s="8"/>
      <c r="EBD67" s="8"/>
      <c r="EBF67" s="8"/>
      <c r="EBG67" s="8"/>
      <c r="EBH67" s="29"/>
      <c r="EBI67" s="7"/>
      <c r="EBJ67" s="7"/>
      <c r="EBK67" s="7"/>
      <c r="EBL67" s="8"/>
      <c r="EBM67" s="8"/>
      <c r="EBN67" s="8"/>
      <c r="EBP67" s="8"/>
      <c r="EBQ67" s="8"/>
      <c r="EBR67" s="29"/>
      <c r="EBS67" s="7"/>
      <c r="EBT67" s="7"/>
      <c r="EBU67" s="7"/>
      <c r="EBV67" s="8"/>
      <c r="EBW67" s="8"/>
      <c r="EBX67" s="8"/>
      <c r="EBZ67" s="8"/>
      <c r="ECA67" s="8"/>
      <c r="ECB67" s="29"/>
      <c r="ECC67" s="7"/>
      <c r="ECD67" s="7"/>
      <c r="ECE67" s="7"/>
      <c r="ECF67" s="8"/>
      <c r="ECG67" s="8"/>
      <c r="ECH67" s="8"/>
      <c r="ECJ67" s="8"/>
      <c r="ECK67" s="8"/>
      <c r="ECL67" s="29"/>
      <c r="ECM67" s="7"/>
      <c r="ECN67" s="7"/>
      <c r="ECO67" s="7"/>
      <c r="ECP67" s="8"/>
      <c r="ECQ67" s="8"/>
      <c r="ECR67" s="8"/>
      <c r="ECT67" s="8"/>
      <c r="ECU67" s="8"/>
      <c r="ECV67" s="29"/>
      <c r="ECW67" s="7"/>
      <c r="ECX67" s="7"/>
      <c r="ECY67" s="7"/>
      <c r="ECZ67" s="8"/>
      <c r="EDA67" s="8"/>
      <c r="EDB67" s="8"/>
      <c r="EDD67" s="8"/>
      <c r="EDE67" s="8"/>
      <c r="EDF67" s="29"/>
      <c r="EDG67" s="7"/>
      <c r="EDH67" s="7"/>
      <c r="EDI67" s="7"/>
      <c r="EDJ67" s="8"/>
      <c r="EDK67" s="8"/>
      <c r="EDL67" s="8"/>
      <c r="EDN67" s="8"/>
      <c r="EDO67" s="8"/>
      <c r="EDP67" s="29"/>
      <c r="EDQ67" s="7"/>
      <c r="EDR67" s="7"/>
      <c r="EDS67" s="7"/>
      <c r="EDT67" s="8"/>
      <c r="EDU67" s="8"/>
      <c r="EDV67" s="8"/>
      <c r="EDX67" s="8"/>
      <c r="EDY67" s="8"/>
      <c r="EDZ67" s="29"/>
      <c r="EEA67" s="7"/>
      <c r="EEB67" s="7"/>
      <c r="EEC67" s="7"/>
      <c r="EED67" s="8"/>
      <c r="EEE67" s="8"/>
      <c r="EEF67" s="8"/>
      <c r="EEH67" s="8"/>
      <c r="EEI67" s="8"/>
      <c r="EEJ67" s="29"/>
      <c r="EEK67" s="7"/>
      <c r="EEL67" s="7"/>
      <c r="EEM67" s="7"/>
      <c r="EEN67" s="8"/>
      <c r="EEO67" s="8"/>
      <c r="EEP67" s="8"/>
      <c r="EER67" s="8"/>
      <c r="EES67" s="8"/>
      <c r="EET67" s="29"/>
      <c r="EEU67" s="7"/>
      <c r="EEV67" s="7"/>
      <c r="EEW67" s="7"/>
      <c r="EEX67" s="8"/>
      <c r="EEY67" s="8"/>
      <c r="EEZ67" s="8"/>
      <c r="EFB67" s="8"/>
      <c r="EFC67" s="8"/>
      <c r="EFD67" s="29"/>
      <c r="EFE67" s="7"/>
      <c r="EFF67" s="7"/>
      <c r="EFG67" s="7"/>
      <c r="EFH67" s="8"/>
      <c r="EFI67" s="8"/>
      <c r="EFJ67" s="8"/>
      <c r="EFL67" s="8"/>
      <c r="EFM67" s="8"/>
      <c r="EFN67" s="29"/>
      <c r="EFO67" s="7"/>
      <c r="EFP67" s="7"/>
      <c r="EFQ67" s="7"/>
      <c r="EFR67" s="8"/>
      <c r="EFS67" s="8"/>
      <c r="EFT67" s="8"/>
      <c r="EFV67" s="8"/>
      <c r="EFW67" s="8"/>
      <c r="EFX67" s="29"/>
      <c r="EFY67" s="7"/>
      <c r="EFZ67" s="7"/>
      <c r="EGA67" s="7"/>
      <c r="EGB67" s="8"/>
      <c r="EGC67" s="8"/>
      <c r="EGD67" s="8"/>
      <c r="EGF67" s="8"/>
      <c r="EGG67" s="8"/>
      <c r="EGH67" s="29"/>
      <c r="EGI67" s="7"/>
      <c r="EGJ67" s="7"/>
      <c r="EGK67" s="7"/>
      <c r="EGL67" s="8"/>
      <c r="EGM67" s="8"/>
      <c r="EGN67" s="8"/>
      <c r="EGP67" s="8"/>
      <c r="EGQ67" s="8"/>
      <c r="EGR67" s="29"/>
      <c r="EGS67" s="7"/>
      <c r="EGT67" s="7"/>
      <c r="EGU67" s="7"/>
      <c r="EGV67" s="8"/>
      <c r="EGW67" s="8"/>
      <c r="EGX67" s="8"/>
      <c r="EGZ67" s="8"/>
      <c r="EHA67" s="8"/>
      <c r="EHB67" s="29"/>
      <c r="EHC67" s="7"/>
      <c r="EHD67" s="7"/>
      <c r="EHE67" s="7"/>
      <c r="EHF67" s="8"/>
      <c r="EHG67" s="8"/>
      <c r="EHH67" s="8"/>
      <c r="EHJ67" s="8"/>
      <c r="EHK67" s="8"/>
      <c r="EHL67" s="29"/>
      <c r="EHM67" s="7"/>
      <c r="EHN67" s="7"/>
      <c r="EHO67" s="7"/>
      <c r="EHP67" s="8"/>
      <c r="EHQ67" s="8"/>
      <c r="EHR67" s="8"/>
      <c r="EHT67" s="8"/>
      <c r="EHU67" s="8"/>
      <c r="EHV67" s="29"/>
      <c r="EHW67" s="7"/>
      <c r="EHX67" s="7"/>
      <c r="EHY67" s="7"/>
      <c r="EHZ67" s="8"/>
      <c r="EIA67" s="8"/>
      <c r="EIB67" s="8"/>
      <c r="EID67" s="8"/>
      <c r="EIE67" s="8"/>
      <c r="EIF67" s="29"/>
      <c r="EIG67" s="7"/>
      <c r="EIH67" s="7"/>
      <c r="EII67" s="7"/>
      <c r="EIJ67" s="8"/>
      <c r="EIK67" s="8"/>
      <c r="EIL67" s="8"/>
      <c r="EIN67" s="8"/>
      <c r="EIO67" s="8"/>
      <c r="EIP67" s="29"/>
      <c r="EIQ67" s="7"/>
      <c r="EIR67" s="7"/>
      <c r="EIS67" s="7"/>
      <c r="EIT67" s="8"/>
      <c r="EIU67" s="8"/>
      <c r="EIV67" s="8"/>
      <c r="EIX67" s="8"/>
      <c r="EIY67" s="8"/>
      <c r="EIZ67" s="29"/>
      <c r="EJA67" s="7"/>
      <c r="EJB67" s="7"/>
      <c r="EJC67" s="7"/>
      <c r="EJD67" s="8"/>
      <c r="EJE67" s="8"/>
      <c r="EJF67" s="8"/>
      <c r="EJH67" s="8"/>
      <c r="EJI67" s="8"/>
      <c r="EJJ67" s="29"/>
      <c r="EJK67" s="7"/>
      <c r="EJL67" s="7"/>
      <c r="EJM67" s="7"/>
      <c r="EJN67" s="8"/>
      <c r="EJO67" s="8"/>
      <c r="EJP67" s="8"/>
      <c r="EJR67" s="8"/>
      <c r="EJS67" s="8"/>
      <c r="EJT67" s="29"/>
      <c r="EJU67" s="7"/>
      <c r="EJV67" s="7"/>
      <c r="EJW67" s="7"/>
      <c r="EJX67" s="8"/>
      <c r="EJY67" s="8"/>
      <c r="EJZ67" s="8"/>
      <c r="EKB67" s="8"/>
      <c r="EKC67" s="8"/>
      <c r="EKD67" s="29"/>
      <c r="EKE67" s="7"/>
      <c r="EKF67" s="7"/>
      <c r="EKG67" s="7"/>
      <c r="EKH67" s="8"/>
      <c r="EKI67" s="8"/>
      <c r="EKJ67" s="8"/>
      <c r="EKL67" s="8"/>
      <c r="EKM67" s="8"/>
      <c r="EKN67" s="29"/>
      <c r="EKO67" s="7"/>
      <c r="EKP67" s="7"/>
      <c r="EKQ67" s="7"/>
      <c r="EKR67" s="8"/>
      <c r="EKS67" s="8"/>
      <c r="EKT67" s="8"/>
      <c r="EKV67" s="8"/>
      <c r="EKW67" s="8"/>
      <c r="EKX67" s="29"/>
      <c r="EKY67" s="7"/>
      <c r="EKZ67" s="7"/>
      <c r="ELA67" s="7"/>
      <c r="ELB67" s="8"/>
      <c r="ELC67" s="8"/>
      <c r="ELD67" s="8"/>
      <c r="ELF67" s="8"/>
      <c r="ELG67" s="8"/>
      <c r="ELH67" s="29"/>
      <c r="ELI67" s="7"/>
      <c r="ELJ67" s="7"/>
      <c r="ELK67" s="7"/>
      <c r="ELL67" s="8"/>
      <c r="ELM67" s="8"/>
      <c r="ELN67" s="8"/>
      <c r="ELP67" s="8"/>
      <c r="ELQ67" s="8"/>
      <c r="ELR67" s="29"/>
      <c r="ELS67" s="7"/>
      <c r="ELT67" s="7"/>
      <c r="ELU67" s="7"/>
      <c r="ELV67" s="8"/>
      <c r="ELW67" s="8"/>
      <c r="ELX67" s="8"/>
      <c r="ELZ67" s="8"/>
      <c r="EMA67" s="8"/>
      <c r="EMB67" s="29"/>
      <c r="EMC67" s="7"/>
      <c r="EMD67" s="7"/>
      <c r="EME67" s="7"/>
      <c r="EMF67" s="8"/>
      <c r="EMG67" s="8"/>
      <c r="EMH67" s="8"/>
      <c r="EMJ67" s="8"/>
      <c r="EMK67" s="8"/>
      <c r="EML67" s="29"/>
      <c r="EMM67" s="7"/>
      <c r="EMN67" s="7"/>
      <c r="EMO67" s="7"/>
      <c r="EMP67" s="8"/>
      <c r="EMQ67" s="8"/>
      <c r="EMR67" s="8"/>
      <c r="EMT67" s="8"/>
      <c r="EMU67" s="8"/>
      <c r="EMV67" s="29"/>
      <c r="EMW67" s="7"/>
      <c r="EMX67" s="7"/>
      <c r="EMY67" s="7"/>
      <c r="EMZ67" s="8"/>
      <c r="ENA67" s="8"/>
      <c r="ENB67" s="8"/>
      <c r="END67" s="8"/>
      <c r="ENE67" s="8"/>
      <c r="ENF67" s="29"/>
      <c r="ENG67" s="7"/>
      <c r="ENH67" s="7"/>
      <c r="ENI67" s="7"/>
      <c r="ENJ67" s="8"/>
      <c r="ENK67" s="8"/>
      <c r="ENL67" s="8"/>
      <c r="ENN67" s="8"/>
      <c r="ENO67" s="8"/>
      <c r="ENP67" s="29"/>
      <c r="ENQ67" s="7"/>
      <c r="ENR67" s="7"/>
      <c r="ENS67" s="7"/>
      <c r="ENT67" s="8"/>
      <c r="ENU67" s="8"/>
      <c r="ENV67" s="8"/>
      <c r="ENX67" s="8"/>
      <c r="ENY67" s="8"/>
      <c r="ENZ67" s="29"/>
      <c r="EOA67" s="7"/>
      <c r="EOB67" s="7"/>
      <c r="EOC67" s="7"/>
      <c r="EOD67" s="8"/>
      <c r="EOE67" s="8"/>
      <c r="EOF67" s="8"/>
      <c r="EOH67" s="8"/>
      <c r="EOI67" s="8"/>
      <c r="EOJ67" s="29"/>
      <c r="EOK67" s="7"/>
      <c r="EOL67" s="7"/>
      <c r="EOM67" s="7"/>
      <c r="EON67" s="8"/>
      <c r="EOO67" s="8"/>
      <c r="EOP67" s="8"/>
      <c r="EOR67" s="8"/>
      <c r="EOS67" s="8"/>
      <c r="EOT67" s="29"/>
      <c r="EOU67" s="7"/>
      <c r="EOV67" s="7"/>
      <c r="EOW67" s="7"/>
      <c r="EOX67" s="8"/>
      <c r="EOY67" s="8"/>
      <c r="EOZ67" s="8"/>
      <c r="EPB67" s="8"/>
      <c r="EPC67" s="8"/>
      <c r="EPD67" s="29"/>
      <c r="EPE67" s="7"/>
      <c r="EPF67" s="7"/>
      <c r="EPG67" s="7"/>
      <c r="EPH67" s="8"/>
      <c r="EPI67" s="8"/>
      <c r="EPJ67" s="8"/>
      <c r="EPL67" s="8"/>
      <c r="EPM67" s="8"/>
      <c r="EPN67" s="29"/>
      <c r="EPO67" s="7"/>
      <c r="EPP67" s="7"/>
      <c r="EPQ67" s="7"/>
      <c r="EPR67" s="8"/>
      <c r="EPS67" s="8"/>
      <c r="EPT67" s="8"/>
      <c r="EPV67" s="8"/>
      <c r="EPW67" s="8"/>
      <c r="EPX67" s="29"/>
      <c r="EPY67" s="7"/>
      <c r="EPZ67" s="7"/>
      <c r="EQA67" s="7"/>
      <c r="EQB67" s="8"/>
      <c r="EQC67" s="8"/>
      <c r="EQD67" s="8"/>
      <c r="EQF67" s="8"/>
      <c r="EQG67" s="8"/>
      <c r="EQH67" s="29"/>
      <c r="EQI67" s="7"/>
      <c r="EQJ67" s="7"/>
      <c r="EQK67" s="7"/>
      <c r="EQL67" s="8"/>
      <c r="EQM67" s="8"/>
      <c r="EQN67" s="8"/>
      <c r="EQP67" s="8"/>
      <c r="EQQ67" s="8"/>
      <c r="EQR67" s="29"/>
      <c r="EQS67" s="7"/>
      <c r="EQT67" s="7"/>
      <c r="EQU67" s="7"/>
      <c r="EQV67" s="8"/>
      <c r="EQW67" s="8"/>
      <c r="EQX67" s="8"/>
      <c r="EQZ67" s="8"/>
      <c r="ERA67" s="8"/>
      <c r="ERB67" s="29"/>
      <c r="ERC67" s="7"/>
      <c r="ERD67" s="7"/>
      <c r="ERE67" s="7"/>
      <c r="ERF67" s="8"/>
      <c r="ERG67" s="8"/>
      <c r="ERH67" s="8"/>
      <c r="ERJ67" s="8"/>
      <c r="ERK67" s="8"/>
      <c r="ERL67" s="29"/>
      <c r="ERM67" s="7"/>
      <c r="ERN67" s="7"/>
      <c r="ERO67" s="7"/>
      <c r="ERP67" s="8"/>
      <c r="ERQ67" s="8"/>
      <c r="ERR67" s="8"/>
      <c r="ERT67" s="8"/>
      <c r="ERU67" s="8"/>
      <c r="ERV67" s="29"/>
      <c r="ERW67" s="7"/>
      <c r="ERX67" s="7"/>
      <c r="ERY67" s="7"/>
      <c r="ERZ67" s="8"/>
      <c r="ESA67" s="8"/>
      <c r="ESB67" s="8"/>
      <c r="ESD67" s="8"/>
      <c r="ESE67" s="8"/>
      <c r="ESF67" s="29"/>
      <c r="ESG67" s="7"/>
      <c r="ESH67" s="7"/>
      <c r="ESI67" s="7"/>
      <c r="ESJ67" s="8"/>
      <c r="ESK67" s="8"/>
      <c r="ESL67" s="8"/>
      <c r="ESN67" s="8"/>
      <c r="ESO67" s="8"/>
      <c r="ESP67" s="29"/>
      <c r="ESQ67" s="7"/>
      <c r="ESR67" s="7"/>
      <c r="ESS67" s="7"/>
      <c r="EST67" s="8"/>
      <c r="ESU67" s="8"/>
      <c r="ESV67" s="8"/>
      <c r="ESX67" s="8"/>
      <c r="ESY67" s="8"/>
      <c r="ESZ67" s="29"/>
      <c r="ETA67" s="7"/>
      <c r="ETB67" s="7"/>
      <c r="ETC67" s="7"/>
      <c r="ETD67" s="8"/>
      <c r="ETE67" s="8"/>
      <c r="ETF67" s="8"/>
      <c r="ETH67" s="8"/>
      <c r="ETI67" s="8"/>
      <c r="ETJ67" s="29"/>
      <c r="ETK67" s="7"/>
      <c r="ETL67" s="7"/>
      <c r="ETM67" s="7"/>
      <c r="ETN67" s="8"/>
      <c r="ETO67" s="8"/>
      <c r="ETP67" s="8"/>
      <c r="ETR67" s="8"/>
      <c r="ETS67" s="8"/>
      <c r="ETT67" s="29"/>
      <c r="ETU67" s="7"/>
      <c r="ETV67" s="7"/>
      <c r="ETW67" s="7"/>
      <c r="ETX67" s="8"/>
      <c r="ETY67" s="8"/>
      <c r="ETZ67" s="8"/>
      <c r="EUB67" s="8"/>
      <c r="EUC67" s="8"/>
      <c r="EUD67" s="29"/>
      <c r="EUE67" s="7"/>
      <c r="EUF67" s="7"/>
      <c r="EUG67" s="7"/>
      <c r="EUH67" s="8"/>
      <c r="EUI67" s="8"/>
      <c r="EUJ67" s="8"/>
      <c r="EUL67" s="8"/>
      <c r="EUM67" s="8"/>
      <c r="EUN67" s="29"/>
      <c r="EUO67" s="7"/>
      <c r="EUP67" s="7"/>
      <c r="EUQ67" s="7"/>
      <c r="EUR67" s="8"/>
      <c r="EUS67" s="8"/>
      <c r="EUT67" s="8"/>
      <c r="EUV67" s="8"/>
      <c r="EUW67" s="8"/>
      <c r="EUX67" s="29"/>
      <c r="EUY67" s="7"/>
      <c r="EUZ67" s="7"/>
      <c r="EVA67" s="7"/>
      <c r="EVB67" s="8"/>
      <c r="EVC67" s="8"/>
      <c r="EVD67" s="8"/>
      <c r="EVF67" s="8"/>
      <c r="EVG67" s="8"/>
      <c r="EVH67" s="29"/>
      <c r="EVI67" s="7"/>
      <c r="EVJ67" s="7"/>
      <c r="EVK67" s="7"/>
      <c r="EVL67" s="8"/>
      <c r="EVM67" s="8"/>
      <c r="EVN67" s="8"/>
      <c r="EVP67" s="8"/>
      <c r="EVQ67" s="8"/>
      <c r="EVR67" s="29"/>
      <c r="EVS67" s="7"/>
      <c r="EVT67" s="7"/>
      <c r="EVU67" s="7"/>
      <c r="EVV67" s="8"/>
      <c r="EVW67" s="8"/>
      <c r="EVX67" s="8"/>
      <c r="EVZ67" s="8"/>
      <c r="EWA67" s="8"/>
      <c r="EWB67" s="29"/>
      <c r="EWC67" s="7"/>
      <c r="EWD67" s="7"/>
      <c r="EWE67" s="7"/>
      <c r="EWF67" s="8"/>
      <c r="EWG67" s="8"/>
      <c r="EWH67" s="8"/>
      <c r="EWJ67" s="8"/>
      <c r="EWK67" s="8"/>
      <c r="EWL67" s="29"/>
      <c r="EWM67" s="7"/>
      <c r="EWN67" s="7"/>
      <c r="EWO67" s="7"/>
      <c r="EWP67" s="8"/>
      <c r="EWQ67" s="8"/>
      <c r="EWR67" s="8"/>
      <c r="EWT67" s="8"/>
      <c r="EWU67" s="8"/>
      <c r="EWV67" s="29"/>
      <c r="EWW67" s="7"/>
      <c r="EWX67" s="7"/>
      <c r="EWY67" s="7"/>
      <c r="EWZ67" s="8"/>
      <c r="EXA67" s="8"/>
      <c r="EXB67" s="8"/>
      <c r="EXD67" s="8"/>
      <c r="EXE67" s="8"/>
      <c r="EXF67" s="29"/>
      <c r="EXG67" s="7"/>
      <c r="EXH67" s="7"/>
      <c r="EXI67" s="7"/>
      <c r="EXJ67" s="8"/>
      <c r="EXK67" s="8"/>
      <c r="EXL67" s="8"/>
      <c r="EXN67" s="8"/>
      <c r="EXO67" s="8"/>
      <c r="EXP67" s="29"/>
      <c r="EXQ67" s="7"/>
      <c r="EXR67" s="7"/>
      <c r="EXS67" s="7"/>
      <c r="EXT67" s="8"/>
      <c r="EXU67" s="8"/>
      <c r="EXV67" s="8"/>
      <c r="EXX67" s="8"/>
      <c r="EXY67" s="8"/>
      <c r="EXZ67" s="29"/>
      <c r="EYA67" s="7"/>
      <c r="EYB67" s="7"/>
      <c r="EYC67" s="7"/>
      <c r="EYD67" s="8"/>
      <c r="EYE67" s="8"/>
      <c r="EYF67" s="8"/>
      <c r="EYH67" s="8"/>
      <c r="EYI67" s="8"/>
      <c r="EYJ67" s="29"/>
      <c r="EYK67" s="7"/>
      <c r="EYL67" s="7"/>
      <c r="EYM67" s="7"/>
      <c r="EYN67" s="8"/>
      <c r="EYO67" s="8"/>
      <c r="EYP67" s="8"/>
      <c r="EYR67" s="8"/>
      <c r="EYS67" s="8"/>
      <c r="EYT67" s="29"/>
      <c r="EYU67" s="7"/>
      <c r="EYV67" s="7"/>
      <c r="EYW67" s="7"/>
      <c r="EYX67" s="8"/>
      <c r="EYY67" s="8"/>
      <c r="EYZ67" s="8"/>
      <c r="EZB67" s="8"/>
      <c r="EZC67" s="8"/>
      <c r="EZD67" s="29"/>
      <c r="EZE67" s="7"/>
      <c r="EZF67" s="7"/>
      <c r="EZG67" s="7"/>
      <c r="EZH67" s="8"/>
      <c r="EZI67" s="8"/>
      <c r="EZJ67" s="8"/>
      <c r="EZL67" s="8"/>
      <c r="EZM67" s="8"/>
      <c r="EZN67" s="29"/>
      <c r="EZO67" s="7"/>
      <c r="EZP67" s="7"/>
      <c r="EZQ67" s="7"/>
      <c r="EZR67" s="8"/>
      <c r="EZS67" s="8"/>
      <c r="EZT67" s="8"/>
      <c r="EZV67" s="8"/>
      <c r="EZW67" s="8"/>
      <c r="EZX67" s="29"/>
      <c r="EZY67" s="7"/>
      <c r="EZZ67" s="7"/>
      <c r="FAA67" s="7"/>
      <c r="FAB67" s="8"/>
      <c r="FAC67" s="8"/>
      <c r="FAD67" s="8"/>
      <c r="FAF67" s="8"/>
      <c r="FAG67" s="8"/>
      <c r="FAH67" s="29"/>
      <c r="FAI67" s="7"/>
      <c r="FAJ67" s="7"/>
      <c r="FAK67" s="7"/>
      <c r="FAL67" s="8"/>
      <c r="FAM67" s="8"/>
      <c r="FAN67" s="8"/>
      <c r="FAP67" s="8"/>
      <c r="FAQ67" s="8"/>
      <c r="FAR67" s="29"/>
      <c r="FAS67" s="7"/>
      <c r="FAT67" s="7"/>
      <c r="FAU67" s="7"/>
      <c r="FAV67" s="8"/>
      <c r="FAW67" s="8"/>
      <c r="FAX67" s="8"/>
      <c r="FAZ67" s="8"/>
      <c r="FBA67" s="8"/>
      <c r="FBB67" s="29"/>
      <c r="FBC67" s="7"/>
      <c r="FBD67" s="7"/>
      <c r="FBE67" s="7"/>
      <c r="FBF67" s="8"/>
      <c r="FBG67" s="8"/>
      <c r="FBH67" s="8"/>
      <c r="FBJ67" s="8"/>
      <c r="FBK67" s="8"/>
      <c r="FBL67" s="29"/>
      <c r="FBM67" s="7"/>
      <c r="FBN67" s="7"/>
      <c r="FBO67" s="7"/>
      <c r="FBP67" s="8"/>
      <c r="FBQ67" s="8"/>
      <c r="FBR67" s="8"/>
      <c r="FBT67" s="8"/>
      <c r="FBU67" s="8"/>
      <c r="FBV67" s="29"/>
      <c r="FBW67" s="7"/>
      <c r="FBX67" s="7"/>
      <c r="FBY67" s="7"/>
      <c r="FBZ67" s="8"/>
      <c r="FCA67" s="8"/>
      <c r="FCB67" s="8"/>
      <c r="FCD67" s="8"/>
      <c r="FCE67" s="8"/>
      <c r="FCF67" s="29"/>
      <c r="FCG67" s="7"/>
      <c r="FCH67" s="7"/>
      <c r="FCI67" s="7"/>
      <c r="FCJ67" s="8"/>
      <c r="FCK67" s="8"/>
      <c r="FCL67" s="8"/>
      <c r="FCN67" s="8"/>
      <c r="FCO67" s="8"/>
      <c r="FCP67" s="29"/>
      <c r="FCQ67" s="7"/>
      <c r="FCR67" s="7"/>
      <c r="FCS67" s="7"/>
      <c r="FCT67" s="8"/>
      <c r="FCU67" s="8"/>
      <c r="FCV67" s="8"/>
      <c r="FCX67" s="8"/>
      <c r="FCY67" s="8"/>
      <c r="FCZ67" s="29"/>
      <c r="FDA67" s="7"/>
      <c r="FDB67" s="7"/>
      <c r="FDC67" s="7"/>
      <c r="FDD67" s="8"/>
      <c r="FDE67" s="8"/>
      <c r="FDF67" s="8"/>
      <c r="FDH67" s="8"/>
      <c r="FDI67" s="8"/>
      <c r="FDJ67" s="29"/>
      <c r="FDK67" s="7"/>
      <c r="FDL67" s="7"/>
      <c r="FDM67" s="7"/>
      <c r="FDN67" s="8"/>
      <c r="FDO67" s="8"/>
      <c r="FDP67" s="8"/>
      <c r="FDR67" s="8"/>
      <c r="FDS67" s="8"/>
      <c r="FDT67" s="29"/>
      <c r="FDU67" s="7"/>
      <c r="FDV67" s="7"/>
      <c r="FDW67" s="7"/>
      <c r="FDX67" s="8"/>
      <c r="FDY67" s="8"/>
      <c r="FDZ67" s="8"/>
      <c r="FEB67" s="8"/>
      <c r="FEC67" s="8"/>
      <c r="FED67" s="29"/>
      <c r="FEE67" s="7"/>
      <c r="FEF67" s="7"/>
      <c r="FEG67" s="7"/>
      <c r="FEH67" s="8"/>
      <c r="FEI67" s="8"/>
      <c r="FEJ67" s="8"/>
      <c r="FEL67" s="8"/>
      <c r="FEM67" s="8"/>
      <c r="FEN67" s="29"/>
      <c r="FEO67" s="7"/>
      <c r="FEP67" s="7"/>
      <c r="FEQ67" s="7"/>
      <c r="FER67" s="8"/>
      <c r="FES67" s="8"/>
      <c r="FET67" s="8"/>
      <c r="FEV67" s="8"/>
      <c r="FEW67" s="8"/>
      <c r="FEX67" s="29"/>
      <c r="FEY67" s="7"/>
      <c r="FEZ67" s="7"/>
      <c r="FFA67" s="7"/>
      <c r="FFB67" s="8"/>
      <c r="FFC67" s="8"/>
      <c r="FFD67" s="8"/>
      <c r="FFF67" s="8"/>
      <c r="FFG67" s="8"/>
      <c r="FFH67" s="29"/>
      <c r="FFI67" s="7"/>
      <c r="FFJ67" s="7"/>
      <c r="FFK67" s="7"/>
      <c r="FFL67" s="8"/>
      <c r="FFM67" s="8"/>
      <c r="FFN67" s="8"/>
      <c r="FFP67" s="8"/>
      <c r="FFQ67" s="8"/>
      <c r="FFR67" s="29"/>
      <c r="FFS67" s="7"/>
      <c r="FFT67" s="7"/>
      <c r="FFU67" s="7"/>
      <c r="FFV67" s="8"/>
      <c r="FFW67" s="8"/>
      <c r="FFX67" s="8"/>
      <c r="FFZ67" s="8"/>
      <c r="FGA67" s="8"/>
      <c r="FGB67" s="29"/>
      <c r="FGC67" s="7"/>
      <c r="FGD67" s="7"/>
      <c r="FGE67" s="7"/>
      <c r="FGF67" s="8"/>
      <c r="FGG67" s="8"/>
      <c r="FGH67" s="8"/>
      <c r="FGJ67" s="8"/>
      <c r="FGK67" s="8"/>
      <c r="FGL67" s="29"/>
      <c r="FGM67" s="7"/>
      <c r="FGN67" s="7"/>
      <c r="FGO67" s="7"/>
      <c r="FGP67" s="8"/>
      <c r="FGQ67" s="8"/>
      <c r="FGR67" s="8"/>
      <c r="FGT67" s="8"/>
      <c r="FGU67" s="8"/>
      <c r="FGV67" s="29"/>
      <c r="FGW67" s="7"/>
      <c r="FGX67" s="7"/>
      <c r="FGY67" s="7"/>
      <c r="FGZ67" s="8"/>
      <c r="FHA67" s="8"/>
      <c r="FHB67" s="8"/>
      <c r="FHD67" s="8"/>
      <c r="FHE67" s="8"/>
      <c r="FHF67" s="29"/>
      <c r="FHG67" s="7"/>
      <c r="FHH67" s="7"/>
      <c r="FHI67" s="7"/>
      <c r="FHJ67" s="8"/>
      <c r="FHK67" s="8"/>
      <c r="FHL67" s="8"/>
      <c r="FHN67" s="8"/>
      <c r="FHO67" s="8"/>
      <c r="FHP67" s="29"/>
      <c r="FHQ67" s="7"/>
      <c r="FHR67" s="7"/>
      <c r="FHS67" s="7"/>
      <c r="FHT67" s="8"/>
      <c r="FHU67" s="8"/>
      <c r="FHV67" s="8"/>
      <c r="FHX67" s="8"/>
      <c r="FHY67" s="8"/>
      <c r="FHZ67" s="29"/>
      <c r="FIA67" s="7"/>
      <c r="FIB67" s="7"/>
      <c r="FIC67" s="7"/>
      <c r="FID67" s="8"/>
      <c r="FIE67" s="8"/>
      <c r="FIF67" s="8"/>
      <c r="FIH67" s="8"/>
      <c r="FII67" s="8"/>
      <c r="FIJ67" s="29"/>
      <c r="FIK67" s="7"/>
      <c r="FIL67" s="7"/>
      <c r="FIM67" s="7"/>
      <c r="FIN67" s="8"/>
      <c r="FIO67" s="8"/>
      <c r="FIP67" s="8"/>
      <c r="FIR67" s="8"/>
      <c r="FIS67" s="8"/>
      <c r="FIT67" s="29"/>
      <c r="FIU67" s="7"/>
      <c r="FIV67" s="7"/>
      <c r="FIW67" s="7"/>
      <c r="FIX67" s="8"/>
      <c r="FIY67" s="8"/>
      <c r="FIZ67" s="8"/>
      <c r="FJB67" s="8"/>
      <c r="FJC67" s="8"/>
      <c r="FJD67" s="29"/>
      <c r="FJE67" s="7"/>
      <c r="FJF67" s="7"/>
      <c r="FJG67" s="7"/>
      <c r="FJH67" s="8"/>
      <c r="FJI67" s="8"/>
      <c r="FJJ67" s="8"/>
      <c r="FJL67" s="8"/>
      <c r="FJM67" s="8"/>
      <c r="FJN67" s="29"/>
      <c r="FJO67" s="7"/>
      <c r="FJP67" s="7"/>
      <c r="FJQ67" s="7"/>
      <c r="FJR67" s="8"/>
      <c r="FJS67" s="8"/>
      <c r="FJT67" s="8"/>
      <c r="FJV67" s="8"/>
      <c r="FJW67" s="8"/>
      <c r="FJX67" s="29"/>
      <c r="FJY67" s="7"/>
      <c r="FJZ67" s="7"/>
      <c r="FKA67" s="7"/>
      <c r="FKB67" s="8"/>
      <c r="FKC67" s="8"/>
      <c r="FKD67" s="8"/>
      <c r="FKF67" s="8"/>
      <c r="FKG67" s="8"/>
      <c r="FKH67" s="29"/>
      <c r="FKI67" s="7"/>
      <c r="FKJ67" s="7"/>
      <c r="FKK67" s="7"/>
      <c r="FKL67" s="8"/>
      <c r="FKM67" s="8"/>
      <c r="FKN67" s="8"/>
      <c r="FKP67" s="8"/>
      <c r="FKQ67" s="8"/>
      <c r="FKR67" s="29"/>
      <c r="FKS67" s="7"/>
      <c r="FKT67" s="7"/>
      <c r="FKU67" s="7"/>
      <c r="FKV67" s="8"/>
      <c r="FKW67" s="8"/>
      <c r="FKX67" s="8"/>
      <c r="FKZ67" s="8"/>
      <c r="FLA67" s="8"/>
      <c r="FLB67" s="29"/>
      <c r="FLC67" s="7"/>
      <c r="FLD67" s="7"/>
      <c r="FLE67" s="7"/>
      <c r="FLF67" s="8"/>
      <c r="FLG67" s="8"/>
      <c r="FLH67" s="8"/>
      <c r="FLJ67" s="8"/>
      <c r="FLK67" s="8"/>
      <c r="FLL67" s="29"/>
      <c r="FLM67" s="7"/>
      <c r="FLN67" s="7"/>
      <c r="FLO67" s="7"/>
      <c r="FLP67" s="8"/>
      <c r="FLQ67" s="8"/>
      <c r="FLR67" s="8"/>
      <c r="FLT67" s="8"/>
      <c r="FLU67" s="8"/>
      <c r="FLV67" s="29"/>
      <c r="FLW67" s="7"/>
      <c r="FLX67" s="7"/>
      <c r="FLY67" s="7"/>
      <c r="FLZ67" s="8"/>
      <c r="FMA67" s="8"/>
      <c r="FMB67" s="8"/>
      <c r="FMD67" s="8"/>
      <c r="FME67" s="8"/>
      <c r="FMF67" s="29"/>
      <c r="FMG67" s="7"/>
      <c r="FMH67" s="7"/>
      <c r="FMI67" s="7"/>
      <c r="FMJ67" s="8"/>
      <c r="FMK67" s="8"/>
      <c r="FML67" s="8"/>
      <c r="FMN67" s="8"/>
      <c r="FMO67" s="8"/>
      <c r="FMP67" s="29"/>
      <c r="FMQ67" s="7"/>
      <c r="FMR67" s="7"/>
      <c r="FMS67" s="7"/>
      <c r="FMT67" s="8"/>
      <c r="FMU67" s="8"/>
      <c r="FMV67" s="8"/>
      <c r="FMX67" s="8"/>
      <c r="FMY67" s="8"/>
      <c r="FMZ67" s="29"/>
      <c r="FNA67" s="7"/>
      <c r="FNB67" s="7"/>
      <c r="FNC67" s="7"/>
      <c r="FND67" s="8"/>
      <c r="FNE67" s="8"/>
      <c r="FNF67" s="8"/>
      <c r="FNH67" s="8"/>
      <c r="FNI67" s="8"/>
      <c r="FNJ67" s="29"/>
      <c r="FNK67" s="7"/>
      <c r="FNL67" s="7"/>
      <c r="FNM67" s="7"/>
      <c r="FNN67" s="8"/>
      <c r="FNO67" s="8"/>
      <c r="FNP67" s="8"/>
      <c r="FNR67" s="8"/>
      <c r="FNS67" s="8"/>
      <c r="FNT67" s="29"/>
      <c r="FNU67" s="7"/>
      <c r="FNV67" s="7"/>
      <c r="FNW67" s="7"/>
      <c r="FNX67" s="8"/>
      <c r="FNY67" s="8"/>
      <c r="FNZ67" s="8"/>
      <c r="FOB67" s="8"/>
      <c r="FOC67" s="8"/>
      <c r="FOD67" s="29"/>
      <c r="FOE67" s="7"/>
      <c r="FOF67" s="7"/>
      <c r="FOG67" s="7"/>
      <c r="FOH67" s="8"/>
      <c r="FOI67" s="8"/>
      <c r="FOJ67" s="8"/>
      <c r="FOL67" s="8"/>
      <c r="FOM67" s="8"/>
      <c r="FON67" s="29"/>
      <c r="FOO67" s="7"/>
      <c r="FOP67" s="7"/>
      <c r="FOQ67" s="7"/>
      <c r="FOR67" s="8"/>
      <c r="FOS67" s="8"/>
      <c r="FOT67" s="8"/>
      <c r="FOV67" s="8"/>
      <c r="FOW67" s="8"/>
      <c r="FOX67" s="29"/>
      <c r="FOY67" s="7"/>
      <c r="FOZ67" s="7"/>
      <c r="FPA67" s="7"/>
      <c r="FPB67" s="8"/>
      <c r="FPC67" s="8"/>
      <c r="FPD67" s="8"/>
      <c r="FPF67" s="8"/>
      <c r="FPG67" s="8"/>
      <c r="FPH67" s="29"/>
      <c r="FPI67" s="7"/>
      <c r="FPJ67" s="7"/>
      <c r="FPK67" s="7"/>
      <c r="FPL67" s="8"/>
      <c r="FPM67" s="8"/>
      <c r="FPN67" s="8"/>
      <c r="FPP67" s="8"/>
      <c r="FPQ67" s="8"/>
      <c r="FPR67" s="29"/>
      <c r="FPS67" s="7"/>
      <c r="FPT67" s="7"/>
      <c r="FPU67" s="7"/>
      <c r="FPV67" s="8"/>
      <c r="FPW67" s="8"/>
      <c r="FPX67" s="8"/>
      <c r="FPZ67" s="8"/>
      <c r="FQA67" s="8"/>
      <c r="FQB67" s="29"/>
      <c r="FQC67" s="7"/>
      <c r="FQD67" s="7"/>
      <c r="FQE67" s="7"/>
      <c r="FQF67" s="8"/>
      <c r="FQG67" s="8"/>
      <c r="FQH67" s="8"/>
      <c r="FQJ67" s="8"/>
      <c r="FQK67" s="8"/>
      <c r="FQL67" s="29"/>
      <c r="FQM67" s="7"/>
      <c r="FQN67" s="7"/>
      <c r="FQO67" s="7"/>
      <c r="FQP67" s="8"/>
      <c r="FQQ67" s="8"/>
      <c r="FQR67" s="8"/>
      <c r="FQT67" s="8"/>
      <c r="FQU67" s="8"/>
      <c r="FQV67" s="29"/>
      <c r="FQW67" s="7"/>
      <c r="FQX67" s="7"/>
      <c r="FQY67" s="7"/>
      <c r="FQZ67" s="8"/>
      <c r="FRA67" s="8"/>
      <c r="FRB67" s="8"/>
      <c r="FRD67" s="8"/>
      <c r="FRE67" s="8"/>
      <c r="FRF67" s="29"/>
      <c r="FRG67" s="7"/>
      <c r="FRH67" s="7"/>
      <c r="FRI67" s="7"/>
      <c r="FRJ67" s="8"/>
      <c r="FRK67" s="8"/>
      <c r="FRL67" s="8"/>
      <c r="FRN67" s="8"/>
      <c r="FRO67" s="8"/>
      <c r="FRP67" s="29"/>
      <c r="FRQ67" s="7"/>
      <c r="FRR67" s="7"/>
      <c r="FRS67" s="7"/>
      <c r="FRT67" s="8"/>
      <c r="FRU67" s="8"/>
      <c r="FRV67" s="8"/>
      <c r="FRX67" s="8"/>
      <c r="FRY67" s="8"/>
      <c r="FRZ67" s="29"/>
      <c r="FSA67" s="7"/>
      <c r="FSB67" s="7"/>
      <c r="FSC67" s="7"/>
      <c r="FSD67" s="8"/>
      <c r="FSE67" s="8"/>
      <c r="FSF67" s="8"/>
      <c r="FSH67" s="8"/>
      <c r="FSI67" s="8"/>
      <c r="FSJ67" s="29"/>
      <c r="FSK67" s="7"/>
      <c r="FSL67" s="7"/>
      <c r="FSM67" s="7"/>
      <c r="FSN67" s="8"/>
      <c r="FSO67" s="8"/>
      <c r="FSP67" s="8"/>
      <c r="FSR67" s="8"/>
      <c r="FSS67" s="8"/>
      <c r="FST67" s="29"/>
      <c r="FSU67" s="7"/>
      <c r="FSV67" s="7"/>
      <c r="FSW67" s="7"/>
      <c r="FSX67" s="8"/>
      <c r="FSY67" s="8"/>
      <c r="FSZ67" s="8"/>
      <c r="FTB67" s="8"/>
      <c r="FTC67" s="8"/>
      <c r="FTD67" s="29"/>
      <c r="FTE67" s="7"/>
      <c r="FTF67" s="7"/>
      <c r="FTG67" s="7"/>
      <c r="FTH67" s="8"/>
      <c r="FTI67" s="8"/>
      <c r="FTJ67" s="8"/>
      <c r="FTL67" s="8"/>
      <c r="FTM67" s="8"/>
      <c r="FTN67" s="29"/>
      <c r="FTO67" s="7"/>
      <c r="FTP67" s="7"/>
      <c r="FTQ67" s="7"/>
      <c r="FTR67" s="8"/>
      <c r="FTS67" s="8"/>
      <c r="FTT67" s="8"/>
      <c r="FTV67" s="8"/>
      <c r="FTW67" s="8"/>
      <c r="FTX67" s="29"/>
      <c r="FTY67" s="7"/>
      <c r="FTZ67" s="7"/>
      <c r="FUA67" s="7"/>
      <c r="FUB67" s="8"/>
      <c r="FUC67" s="8"/>
      <c r="FUD67" s="8"/>
      <c r="FUF67" s="8"/>
      <c r="FUG67" s="8"/>
      <c r="FUH67" s="29"/>
      <c r="FUI67" s="7"/>
      <c r="FUJ67" s="7"/>
      <c r="FUK67" s="7"/>
      <c r="FUL67" s="8"/>
      <c r="FUM67" s="8"/>
      <c r="FUN67" s="8"/>
      <c r="FUP67" s="8"/>
      <c r="FUQ67" s="8"/>
      <c r="FUR67" s="29"/>
      <c r="FUS67" s="7"/>
      <c r="FUT67" s="7"/>
      <c r="FUU67" s="7"/>
      <c r="FUV67" s="8"/>
      <c r="FUW67" s="8"/>
      <c r="FUX67" s="8"/>
      <c r="FUZ67" s="8"/>
      <c r="FVA67" s="8"/>
      <c r="FVB67" s="29"/>
      <c r="FVC67" s="7"/>
      <c r="FVD67" s="7"/>
      <c r="FVE67" s="7"/>
      <c r="FVF67" s="8"/>
      <c r="FVG67" s="8"/>
      <c r="FVH67" s="8"/>
      <c r="FVJ67" s="8"/>
      <c r="FVK67" s="8"/>
      <c r="FVL67" s="29"/>
      <c r="FVM67" s="7"/>
      <c r="FVN67" s="7"/>
      <c r="FVO67" s="7"/>
      <c r="FVP67" s="8"/>
      <c r="FVQ67" s="8"/>
      <c r="FVR67" s="8"/>
      <c r="FVT67" s="8"/>
      <c r="FVU67" s="8"/>
      <c r="FVV67" s="29"/>
      <c r="FVW67" s="7"/>
      <c r="FVX67" s="7"/>
      <c r="FVY67" s="7"/>
      <c r="FVZ67" s="8"/>
      <c r="FWA67" s="8"/>
      <c r="FWB67" s="8"/>
      <c r="FWD67" s="8"/>
      <c r="FWE67" s="8"/>
      <c r="FWF67" s="29"/>
      <c r="FWG67" s="7"/>
      <c r="FWH67" s="7"/>
      <c r="FWI67" s="7"/>
      <c r="FWJ67" s="8"/>
      <c r="FWK67" s="8"/>
      <c r="FWL67" s="8"/>
      <c r="FWN67" s="8"/>
      <c r="FWO67" s="8"/>
      <c r="FWP67" s="29"/>
      <c r="FWQ67" s="7"/>
      <c r="FWR67" s="7"/>
      <c r="FWS67" s="7"/>
      <c r="FWT67" s="8"/>
      <c r="FWU67" s="8"/>
      <c r="FWV67" s="8"/>
      <c r="FWX67" s="8"/>
      <c r="FWY67" s="8"/>
      <c r="FWZ67" s="29"/>
      <c r="FXA67" s="7"/>
      <c r="FXB67" s="7"/>
      <c r="FXC67" s="7"/>
      <c r="FXD67" s="8"/>
      <c r="FXE67" s="8"/>
      <c r="FXF67" s="8"/>
      <c r="FXH67" s="8"/>
      <c r="FXI67" s="8"/>
      <c r="FXJ67" s="29"/>
      <c r="FXK67" s="7"/>
      <c r="FXL67" s="7"/>
      <c r="FXM67" s="7"/>
      <c r="FXN67" s="8"/>
      <c r="FXO67" s="8"/>
      <c r="FXP67" s="8"/>
      <c r="FXR67" s="8"/>
      <c r="FXS67" s="8"/>
      <c r="FXT67" s="29"/>
      <c r="FXU67" s="7"/>
      <c r="FXV67" s="7"/>
      <c r="FXW67" s="7"/>
      <c r="FXX67" s="8"/>
      <c r="FXY67" s="8"/>
      <c r="FXZ67" s="8"/>
      <c r="FYB67" s="8"/>
      <c r="FYC67" s="8"/>
      <c r="FYD67" s="29"/>
      <c r="FYE67" s="7"/>
      <c r="FYF67" s="7"/>
      <c r="FYG67" s="7"/>
      <c r="FYH67" s="8"/>
      <c r="FYI67" s="8"/>
      <c r="FYJ67" s="8"/>
      <c r="FYL67" s="8"/>
      <c r="FYM67" s="8"/>
      <c r="FYN67" s="29"/>
      <c r="FYO67" s="7"/>
      <c r="FYP67" s="7"/>
      <c r="FYQ67" s="7"/>
      <c r="FYR67" s="8"/>
      <c r="FYS67" s="8"/>
      <c r="FYT67" s="8"/>
      <c r="FYV67" s="8"/>
      <c r="FYW67" s="8"/>
      <c r="FYX67" s="29"/>
      <c r="FYY67" s="7"/>
      <c r="FYZ67" s="7"/>
      <c r="FZA67" s="7"/>
      <c r="FZB67" s="8"/>
      <c r="FZC67" s="8"/>
      <c r="FZD67" s="8"/>
      <c r="FZF67" s="8"/>
      <c r="FZG67" s="8"/>
      <c r="FZH67" s="29"/>
      <c r="FZI67" s="7"/>
      <c r="FZJ67" s="7"/>
      <c r="FZK67" s="7"/>
      <c r="FZL67" s="8"/>
      <c r="FZM67" s="8"/>
      <c r="FZN67" s="8"/>
      <c r="FZP67" s="8"/>
      <c r="FZQ67" s="8"/>
      <c r="FZR67" s="29"/>
      <c r="FZS67" s="7"/>
      <c r="FZT67" s="7"/>
      <c r="FZU67" s="7"/>
      <c r="FZV67" s="8"/>
      <c r="FZW67" s="8"/>
      <c r="FZX67" s="8"/>
      <c r="FZZ67" s="8"/>
      <c r="GAA67" s="8"/>
      <c r="GAB67" s="29"/>
      <c r="GAC67" s="7"/>
      <c r="GAD67" s="7"/>
      <c r="GAE67" s="7"/>
      <c r="GAF67" s="8"/>
      <c r="GAG67" s="8"/>
      <c r="GAH67" s="8"/>
      <c r="GAJ67" s="8"/>
      <c r="GAK67" s="8"/>
      <c r="GAL67" s="29"/>
      <c r="GAM67" s="7"/>
      <c r="GAN67" s="7"/>
      <c r="GAO67" s="7"/>
      <c r="GAP67" s="8"/>
      <c r="GAQ67" s="8"/>
      <c r="GAR67" s="8"/>
      <c r="GAT67" s="8"/>
      <c r="GAU67" s="8"/>
      <c r="GAV67" s="29"/>
      <c r="GAW67" s="7"/>
      <c r="GAX67" s="7"/>
      <c r="GAY67" s="7"/>
      <c r="GAZ67" s="8"/>
      <c r="GBA67" s="8"/>
      <c r="GBB67" s="8"/>
      <c r="GBD67" s="8"/>
      <c r="GBE67" s="8"/>
      <c r="GBF67" s="29"/>
      <c r="GBG67" s="7"/>
      <c r="GBH67" s="7"/>
      <c r="GBI67" s="7"/>
      <c r="GBJ67" s="8"/>
      <c r="GBK67" s="8"/>
      <c r="GBL67" s="8"/>
      <c r="GBN67" s="8"/>
      <c r="GBO67" s="8"/>
      <c r="GBP67" s="29"/>
      <c r="GBQ67" s="7"/>
      <c r="GBR67" s="7"/>
      <c r="GBS67" s="7"/>
      <c r="GBT67" s="8"/>
      <c r="GBU67" s="8"/>
      <c r="GBV67" s="8"/>
      <c r="GBX67" s="8"/>
      <c r="GBY67" s="8"/>
      <c r="GBZ67" s="29"/>
      <c r="GCA67" s="7"/>
      <c r="GCB67" s="7"/>
      <c r="GCC67" s="7"/>
      <c r="GCD67" s="8"/>
      <c r="GCE67" s="8"/>
      <c r="GCF67" s="8"/>
      <c r="GCH67" s="8"/>
      <c r="GCI67" s="8"/>
      <c r="GCJ67" s="29"/>
      <c r="GCK67" s="7"/>
      <c r="GCL67" s="7"/>
      <c r="GCM67" s="7"/>
      <c r="GCN67" s="8"/>
      <c r="GCO67" s="8"/>
      <c r="GCP67" s="8"/>
      <c r="GCR67" s="8"/>
      <c r="GCS67" s="8"/>
      <c r="GCT67" s="29"/>
      <c r="GCU67" s="7"/>
      <c r="GCV67" s="7"/>
      <c r="GCW67" s="7"/>
      <c r="GCX67" s="8"/>
      <c r="GCY67" s="8"/>
      <c r="GCZ67" s="8"/>
      <c r="GDB67" s="8"/>
      <c r="GDC67" s="8"/>
      <c r="GDD67" s="29"/>
      <c r="GDE67" s="7"/>
      <c r="GDF67" s="7"/>
      <c r="GDG67" s="7"/>
      <c r="GDH67" s="8"/>
      <c r="GDI67" s="8"/>
      <c r="GDJ67" s="8"/>
      <c r="GDL67" s="8"/>
      <c r="GDM67" s="8"/>
      <c r="GDN67" s="29"/>
      <c r="GDO67" s="7"/>
      <c r="GDP67" s="7"/>
      <c r="GDQ67" s="7"/>
      <c r="GDR67" s="8"/>
      <c r="GDS67" s="8"/>
      <c r="GDT67" s="8"/>
      <c r="GDV67" s="8"/>
      <c r="GDW67" s="8"/>
      <c r="GDX67" s="29"/>
      <c r="GDY67" s="7"/>
      <c r="GDZ67" s="7"/>
      <c r="GEA67" s="7"/>
      <c r="GEB67" s="8"/>
      <c r="GEC67" s="8"/>
      <c r="GED67" s="8"/>
      <c r="GEF67" s="8"/>
      <c r="GEG67" s="8"/>
      <c r="GEH67" s="29"/>
      <c r="GEI67" s="7"/>
      <c r="GEJ67" s="7"/>
      <c r="GEK67" s="7"/>
      <c r="GEL67" s="8"/>
      <c r="GEM67" s="8"/>
      <c r="GEN67" s="8"/>
      <c r="GEP67" s="8"/>
      <c r="GEQ67" s="8"/>
      <c r="GER67" s="29"/>
      <c r="GES67" s="7"/>
      <c r="GET67" s="7"/>
      <c r="GEU67" s="7"/>
      <c r="GEV67" s="8"/>
      <c r="GEW67" s="8"/>
      <c r="GEX67" s="8"/>
      <c r="GEZ67" s="8"/>
      <c r="GFA67" s="8"/>
      <c r="GFB67" s="29"/>
      <c r="GFC67" s="7"/>
      <c r="GFD67" s="7"/>
      <c r="GFE67" s="7"/>
      <c r="GFF67" s="8"/>
      <c r="GFG67" s="8"/>
      <c r="GFH67" s="8"/>
      <c r="GFJ67" s="8"/>
      <c r="GFK67" s="8"/>
      <c r="GFL67" s="29"/>
      <c r="GFM67" s="7"/>
      <c r="GFN67" s="7"/>
      <c r="GFO67" s="7"/>
      <c r="GFP67" s="8"/>
      <c r="GFQ67" s="8"/>
      <c r="GFR67" s="8"/>
      <c r="GFT67" s="8"/>
      <c r="GFU67" s="8"/>
      <c r="GFV67" s="29"/>
      <c r="GFW67" s="7"/>
      <c r="GFX67" s="7"/>
      <c r="GFY67" s="7"/>
      <c r="GFZ67" s="8"/>
      <c r="GGA67" s="8"/>
      <c r="GGB67" s="8"/>
      <c r="GGD67" s="8"/>
      <c r="GGE67" s="8"/>
      <c r="GGF67" s="29"/>
      <c r="GGG67" s="7"/>
      <c r="GGH67" s="7"/>
      <c r="GGI67" s="7"/>
      <c r="GGJ67" s="8"/>
      <c r="GGK67" s="8"/>
      <c r="GGL67" s="8"/>
      <c r="GGN67" s="8"/>
      <c r="GGO67" s="8"/>
      <c r="GGP67" s="29"/>
      <c r="GGQ67" s="7"/>
      <c r="GGR67" s="7"/>
      <c r="GGS67" s="7"/>
      <c r="GGT67" s="8"/>
      <c r="GGU67" s="8"/>
      <c r="GGV67" s="8"/>
      <c r="GGX67" s="8"/>
      <c r="GGY67" s="8"/>
      <c r="GGZ67" s="29"/>
      <c r="GHA67" s="7"/>
      <c r="GHB67" s="7"/>
      <c r="GHC67" s="7"/>
      <c r="GHD67" s="8"/>
      <c r="GHE67" s="8"/>
      <c r="GHF67" s="8"/>
      <c r="GHH67" s="8"/>
      <c r="GHI67" s="8"/>
      <c r="GHJ67" s="29"/>
      <c r="GHK67" s="7"/>
      <c r="GHL67" s="7"/>
      <c r="GHM67" s="7"/>
      <c r="GHN67" s="8"/>
      <c r="GHO67" s="8"/>
      <c r="GHP67" s="8"/>
      <c r="GHR67" s="8"/>
      <c r="GHS67" s="8"/>
      <c r="GHT67" s="29"/>
      <c r="GHU67" s="7"/>
      <c r="GHV67" s="7"/>
      <c r="GHW67" s="7"/>
      <c r="GHX67" s="8"/>
      <c r="GHY67" s="8"/>
      <c r="GHZ67" s="8"/>
      <c r="GIB67" s="8"/>
      <c r="GIC67" s="8"/>
      <c r="GID67" s="29"/>
      <c r="GIE67" s="7"/>
      <c r="GIF67" s="7"/>
      <c r="GIG67" s="7"/>
      <c r="GIH67" s="8"/>
      <c r="GII67" s="8"/>
      <c r="GIJ67" s="8"/>
      <c r="GIL67" s="8"/>
      <c r="GIM67" s="8"/>
      <c r="GIN67" s="29"/>
      <c r="GIO67" s="7"/>
      <c r="GIP67" s="7"/>
      <c r="GIQ67" s="7"/>
      <c r="GIR67" s="8"/>
      <c r="GIS67" s="8"/>
      <c r="GIT67" s="8"/>
      <c r="GIV67" s="8"/>
      <c r="GIW67" s="8"/>
      <c r="GIX67" s="29"/>
      <c r="GIY67" s="7"/>
      <c r="GIZ67" s="7"/>
      <c r="GJA67" s="7"/>
      <c r="GJB67" s="8"/>
      <c r="GJC67" s="8"/>
      <c r="GJD67" s="8"/>
      <c r="GJF67" s="8"/>
      <c r="GJG67" s="8"/>
      <c r="GJH67" s="29"/>
      <c r="GJI67" s="7"/>
      <c r="GJJ67" s="7"/>
      <c r="GJK67" s="7"/>
      <c r="GJL67" s="8"/>
      <c r="GJM67" s="8"/>
      <c r="GJN67" s="8"/>
      <c r="GJP67" s="8"/>
      <c r="GJQ67" s="8"/>
      <c r="GJR67" s="29"/>
      <c r="GJS67" s="7"/>
      <c r="GJT67" s="7"/>
      <c r="GJU67" s="7"/>
      <c r="GJV67" s="8"/>
      <c r="GJW67" s="8"/>
      <c r="GJX67" s="8"/>
      <c r="GJZ67" s="8"/>
      <c r="GKA67" s="8"/>
      <c r="GKB67" s="29"/>
      <c r="GKC67" s="7"/>
      <c r="GKD67" s="7"/>
      <c r="GKE67" s="7"/>
      <c r="GKF67" s="8"/>
      <c r="GKG67" s="8"/>
      <c r="GKH67" s="8"/>
      <c r="GKJ67" s="8"/>
      <c r="GKK67" s="8"/>
      <c r="GKL67" s="29"/>
      <c r="GKM67" s="7"/>
      <c r="GKN67" s="7"/>
      <c r="GKO67" s="7"/>
      <c r="GKP67" s="8"/>
      <c r="GKQ67" s="8"/>
      <c r="GKR67" s="8"/>
      <c r="GKT67" s="8"/>
      <c r="GKU67" s="8"/>
      <c r="GKV67" s="29"/>
      <c r="GKW67" s="7"/>
      <c r="GKX67" s="7"/>
      <c r="GKY67" s="7"/>
      <c r="GKZ67" s="8"/>
      <c r="GLA67" s="8"/>
      <c r="GLB67" s="8"/>
      <c r="GLD67" s="8"/>
      <c r="GLE67" s="8"/>
      <c r="GLF67" s="29"/>
      <c r="GLG67" s="7"/>
      <c r="GLH67" s="7"/>
      <c r="GLI67" s="7"/>
      <c r="GLJ67" s="8"/>
      <c r="GLK67" s="8"/>
      <c r="GLL67" s="8"/>
      <c r="GLN67" s="8"/>
      <c r="GLO67" s="8"/>
      <c r="GLP67" s="29"/>
      <c r="GLQ67" s="7"/>
      <c r="GLR67" s="7"/>
      <c r="GLS67" s="7"/>
      <c r="GLT67" s="8"/>
      <c r="GLU67" s="8"/>
      <c r="GLV67" s="8"/>
      <c r="GLX67" s="8"/>
      <c r="GLY67" s="8"/>
      <c r="GLZ67" s="29"/>
      <c r="GMA67" s="7"/>
      <c r="GMB67" s="7"/>
      <c r="GMC67" s="7"/>
      <c r="GMD67" s="8"/>
      <c r="GME67" s="8"/>
      <c r="GMF67" s="8"/>
      <c r="GMH67" s="8"/>
      <c r="GMI67" s="8"/>
      <c r="GMJ67" s="29"/>
      <c r="GMK67" s="7"/>
      <c r="GML67" s="7"/>
      <c r="GMM67" s="7"/>
      <c r="GMN67" s="8"/>
      <c r="GMO67" s="8"/>
      <c r="GMP67" s="8"/>
      <c r="GMR67" s="8"/>
      <c r="GMS67" s="8"/>
      <c r="GMT67" s="29"/>
      <c r="GMU67" s="7"/>
      <c r="GMV67" s="7"/>
      <c r="GMW67" s="7"/>
      <c r="GMX67" s="8"/>
      <c r="GMY67" s="8"/>
      <c r="GMZ67" s="8"/>
      <c r="GNB67" s="8"/>
      <c r="GNC67" s="8"/>
      <c r="GND67" s="29"/>
      <c r="GNE67" s="7"/>
      <c r="GNF67" s="7"/>
      <c r="GNG67" s="7"/>
      <c r="GNH67" s="8"/>
      <c r="GNI67" s="8"/>
      <c r="GNJ67" s="8"/>
      <c r="GNL67" s="8"/>
      <c r="GNM67" s="8"/>
      <c r="GNN67" s="29"/>
      <c r="GNO67" s="7"/>
      <c r="GNP67" s="7"/>
      <c r="GNQ67" s="7"/>
      <c r="GNR67" s="8"/>
      <c r="GNS67" s="8"/>
      <c r="GNT67" s="8"/>
      <c r="GNV67" s="8"/>
      <c r="GNW67" s="8"/>
      <c r="GNX67" s="29"/>
      <c r="GNY67" s="7"/>
      <c r="GNZ67" s="7"/>
      <c r="GOA67" s="7"/>
      <c r="GOB67" s="8"/>
      <c r="GOC67" s="8"/>
      <c r="GOD67" s="8"/>
      <c r="GOF67" s="8"/>
      <c r="GOG67" s="8"/>
      <c r="GOH67" s="29"/>
      <c r="GOI67" s="7"/>
      <c r="GOJ67" s="7"/>
      <c r="GOK67" s="7"/>
      <c r="GOL67" s="8"/>
      <c r="GOM67" s="8"/>
      <c r="GON67" s="8"/>
      <c r="GOP67" s="8"/>
      <c r="GOQ67" s="8"/>
      <c r="GOR67" s="29"/>
      <c r="GOS67" s="7"/>
      <c r="GOT67" s="7"/>
      <c r="GOU67" s="7"/>
      <c r="GOV67" s="8"/>
      <c r="GOW67" s="8"/>
      <c r="GOX67" s="8"/>
      <c r="GOZ67" s="8"/>
      <c r="GPA67" s="8"/>
      <c r="GPB67" s="29"/>
      <c r="GPC67" s="7"/>
      <c r="GPD67" s="7"/>
      <c r="GPE67" s="7"/>
      <c r="GPF67" s="8"/>
      <c r="GPG67" s="8"/>
      <c r="GPH67" s="8"/>
      <c r="GPJ67" s="8"/>
      <c r="GPK67" s="8"/>
      <c r="GPL67" s="29"/>
      <c r="GPM67" s="7"/>
      <c r="GPN67" s="7"/>
      <c r="GPO67" s="7"/>
      <c r="GPP67" s="8"/>
      <c r="GPQ67" s="8"/>
      <c r="GPR67" s="8"/>
      <c r="GPT67" s="8"/>
      <c r="GPU67" s="8"/>
      <c r="GPV67" s="29"/>
      <c r="GPW67" s="7"/>
      <c r="GPX67" s="7"/>
      <c r="GPY67" s="7"/>
      <c r="GPZ67" s="8"/>
      <c r="GQA67" s="8"/>
      <c r="GQB67" s="8"/>
      <c r="GQD67" s="8"/>
      <c r="GQE67" s="8"/>
      <c r="GQF67" s="29"/>
      <c r="GQG67" s="7"/>
      <c r="GQH67" s="7"/>
      <c r="GQI67" s="7"/>
      <c r="GQJ67" s="8"/>
      <c r="GQK67" s="8"/>
      <c r="GQL67" s="8"/>
      <c r="GQN67" s="8"/>
      <c r="GQO67" s="8"/>
      <c r="GQP67" s="29"/>
      <c r="GQQ67" s="7"/>
      <c r="GQR67" s="7"/>
      <c r="GQS67" s="7"/>
      <c r="GQT67" s="8"/>
      <c r="GQU67" s="8"/>
      <c r="GQV67" s="8"/>
      <c r="GQX67" s="8"/>
      <c r="GQY67" s="8"/>
      <c r="GQZ67" s="29"/>
      <c r="GRA67" s="7"/>
      <c r="GRB67" s="7"/>
      <c r="GRC67" s="7"/>
      <c r="GRD67" s="8"/>
      <c r="GRE67" s="8"/>
      <c r="GRF67" s="8"/>
      <c r="GRH67" s="8"/>
      <c r="GRI67" s="8"/>
      <c r="GRJ67" s="29"/>
      <c r="GRK67" s="7"/>
      <c r="GRL67" s="7"/>
      <c r="GRM67" s="7"/>
      <c r="GRN67" s="8"/>
      <c r="GRO67" s="8"/>
      <c r="GRP67" s="8"/>
      <c r="GRR67" s="8"/>
      <c r="GRS67" s="8"/>
      <c r="GRT67" s="29"/>
      <c r="GRU67" s="7"/>
      <c r="GRV67" s="7"/>
      <c r="GRW67" s="7"/>
      <c r="GRX67" s="8"/>
      <c r="GRY67" s="8"/>
      <c r="GRZ67" s="8"/>
      <c r="GSB67" s="8"/>
      <c r="GSC67" s="8"/>
      <c r="GSD67" s="29"/>
      <c r="GSE67" s="7"/>
      <c r="GSF67" s="7"/>
      <c r="GSG67" s="7"/>
      <c r="GSH67" s="8"/>
      <c r="GSI67" s="8"/>
      <c r="GSJ67" s="8"/>
      <c r="GSL67" s="8"/>
      <c r="GSM67" s="8"/>
      <c r="GSN67" s="29"/>
      <c r="GSO67" s="7"/>
      <c r="GSP67" s="7"/>
      <c r="GSQ67" s="7"/>
      <c r="GSR67" s="8"/>
      <c r="GSS67" s="8"/>
      <c r="GST67" s="8"/>
      <c r="GSV67" s="8"/>
      <c r="GSW67" s="8"/>
      <c r="GSX67" s="29"/>
      <c r="GSY67" s="7"/>
      <c r="GSZ67" s="7"/>
      <c r="GTA67" s="7"/>
      <c r="GTB67" s="8"/>
      <c r="GTC67" s="8"/>
      <c r="GTD67" s="8"/>
      <c r="GTF67" s="8"/>
      <c r="GTG67" s="8"/>
      <c r="GTH67" s="29"/>
      <c r="GTI67" s="7"/>
      <c r="GTJ67" s="7"/>
      <c r="GTK67" s="7"/>
      <c r="GTL67" s="8"/>
      <c r="GTM67" s="8"/>
      <c r="GTN67" s="8"/>
      <c r="GTP67" s="8"/>
      <c r="GTQ67" s="8"/>
      <c r="GTR67" s="29"/>
      <c r="GTS67" s="7"/>
      <c r="GTT67" s="7"/>
      <c r="GTU67" s="7"/>
      <c r="GTV67" s="8"/>
      <c r="GTW67" s="8"/>
      <c r="GTX67" s="8"/>
      <c r="GTZ67" s="8"/>
      <c r="GUA67" s="8"/>
      <c r="GUB67" s="29"/>
      <c r="GUC67" s="7"/>
      <c r="GUD67" s="7"/>
      <c r="GUE67" s="7"/>
      <c r="GUF67" s="8"/>
      <c r="GUG67" s="8"/>
      <c r="GUH67" s="8"/>
      <c r="GUJ67" s="8"/>
      <c r="GUK67" s="8"/>
      <c r="GUL67" s="29"/>
      <c r="GUM67" s="7"/>
      <c r="GUN67" s="7"/>
      <c r="GUO67" s="7"/>
      <c r="GUP67" s="8"/>
      <c r="GUQ67" s="8"/>
      <c r="GUR67" s="8"/>
      <c r="GUT67" s="8"/>
      <c r="GUU67" s="8"/>
      <c r="GUV67" s="29"/>
      <c r="GUW67" s="7"/>
      <c r="GUX67" s="7"/>
      <c r="GUY67" s="7"/>
      <c r="GUZ67" s="8"/>
      <c r="GVA67" s="8"/>
      <c r="GVB67" s="8"/>
      <c r="GVD67" s="8"/>
      <c r="GVE67" s="8"/>
      <c r="GVF67" s="29"/>
      <c r="GVG67" s="7"/>
      <c r="GVH67" s="7"/>
      <c r="GVI67" s="7"/>
      <c r="GVJ67" s="8"/>
      <c r="GVK67" s="8"/>
      <c r="GVL67" s="8"/>
      <c r="GVN67" s="8"/>
      <c r="GVO67" s="8"/>
      <c r="GVP67" s="29"/>
      <c r="GVQ67" s="7"/>
      <c r="GVR67" s="7"/>
      <c r="GVS67" s="7"/>
      <c r="GVT67" s="8"/>
      <c r="GVU67" s="8"/>
      <c r="GVV67" s="8"/>
      <c r="GVX67" s="8"/>
      <c r="GVY67" s="8"/>
      <c r="GVZ67" s="29"/>
      <c r="GWA67" s="7"/>
      <c r="GWB67" s="7"/>
      <c r="GWC67" s="7"/>
      <c r="GWD67" s="8"/>
      <c r="GWE67" s="8"/>
      <c r="GWF67" s="8"/>
      <c r="GWH67" s="8"/>
      <c r="GWI67" s="8"/>
      <c r="GWJ67" s="29"/>
      <c r="GWK67" s="7"/>
      <c r="GWL67" s="7"/>
      <c r="GWM67" s="7"/>
      <c r="GWN67" s="8"/>
      <c r="GWO67" s="8"/>
      <c r="GWP67" s="8"/>
      <c r="GWR67" s="8"/>
      <c r="GWS67" s="8"/>
      <c r="GWT67" s="29"/>
      <c r="GWU67" s="7"/>
      <c r="GWV67" s="7"/>
      <c r="GWW67" s="7"/>
      <c r="GWX67" s="8"/>
      <c r="GWY67" s="8"/>
      <c r="GWZ67" s="8"/>
      <c r="GXB67" s="8"/>
      <c r="GXC67" s="8"/>
      <c r="GXD67" s="29"/>
      <c r="GXE67" s="7"/>
      <c r="GXF67" s="7"/>
      <c r="GXG67" s="7"/>
      <c r="GXH67" s="8"/>
      <c r="GXI67" s="8"/>
      <c r="GXJ67" s="8"/>
      <c r="GXL67" s="8"/>
      <c r="GXM67" s="8"/>
      <c r="GXN67" s="29"/>
      <c r="GXO67" s="7"/>
      <c r="GXP67" s="7"/>
      <c r="GXQ67" s="7"/>
      <c r="GXR67" s="8"/>
      <c r="GXS67" s="8"/>
      <c r="GXT67" s="8"/>
      <c r="GXV67" s="8"/>
      <c r="GXW67" s="8"/>
      <c r="GXX67" s="29"/>
      <c r="GXY67" s="7"/>
      <c r="GXZ67" s="7"/>
      <c r="GYA67" s="7"/>
      <c r="GYB67" s="8"/>
      <c r="GYC67" s="8"/>
      <c r="GYD67" s="8"/>
      <c r="GYF67" s="8"/>
      <c r="GYG67" s="8"/>
      <c r="GYH67" s="29"/>
      <c r="GYI67" s="7"/>
      <c r="GYJ67" s="7"/>
      <c r="GYK67" s="7"/>
      <c r="GYL67" s="8"/>
      <c r="GYM67" s="8"/>
      <c r="GYN67" s="8"/>
      <c r="GYP67" s="8"/>
      <c r="GYQ67" s="8"/>
      <c r="GYR67" s="29"/>
      <c r="GYS67" s="7"/>
      <c r="GYT67" s="7"/>
      <c r="GYU67" s="7"/>
      <c r="GYV67" s="8"/>
      <c r="GYW67" s="8"/>
      <c r="GYX67" s="8"/>
      <c r="GYZ67" s="8"/>
      <c r="GZA67" s="8"/>
      <c r="GZB67" s="29"/>
      <c r="GZC67" s="7"/>
      <c r="GZD67" s="7"/>
      <c r="GZE67" s="7"/>
      <c r="GZF67" s="8"/>
      <c r="GZG67" s="8"/>
      <c r="GZH67" s="8"/>
      <c r="GZJ67" s="8"/>
      <c r="GZK67" s="8"/>
      <c r="GZL67" s="29"/>
      <c r="GZM67" s="7"/>
      <c r="GZN67" s="7"/>
      <c r="GZO67" s="7"/>
      <c r="GZP67" s="8"/>
      <c r="GZQ67" s="8"/>
      <c r="GZR67" s="8"/>
      <c r="GZT67" s="8"/>
      <c r="GZU67" s="8"/>
      <c r="GZV67" s="29"/>
      <c r="GZW67" s="7"/>
      <c r="GZX67" s="7"/>
      <c r="GZY67" s="7"/>
      <c r="GZZ67" s="8"/>
      <c r="HAA67" s="8"/>
      <c r="HAB67" s="8"/>
      <c r="HAD67" s="8"/>
      <c r="HAE67" s="8"/>
      <c r="HAF67" s="29"/>
      <c r="HAG67" s="7"/>
      <c r="HAH67" s="7"/>
      <c r="HAI67" s="7"/>
      <c r="HAJ67" s="8"/>
      <c r="HAK67" s="8"/>
      <c r="HAL67" s="8"/>
      <c r="HAN67" s="8"/>
      <c r="HAO67" s="8"/>
      <c r="HAP67" s="29"/>
      <c r="HAQ67" s="7"/>
      <c r="HAR67" s="7"/>
      <c r="HAS67" s="7"/>
      <c r="HAT67" s="8"/>
      <c r="HAU67" s="8"/>
      <c r="HAV67" s="8"/>
      <c r="HAX67" s="8"/>
      <c r="HAY67" s="8"/>
      <c r="HAZ67" s="29"/>
      <c r="HBA67" s="7"/>
      <c r="HBB67" s="7"/>
      <c r="HBC67" s="7"/>
      <c r="HBD67" s="8"/>
      <c r="HBE67" s="8"/>
      <c r="HBF67" s="8"/>
      <c r="HBH67" s="8"/>
      <c r="HBI67" s="8"/>
      <c r="HBJ67" s="29"/>
      <c r="HBK67" s="7"/>
      <c r="HBL67" s="7"/>
      <c r="HBM67" s="7"/>
      <c r="HBN67" s="8"/>
      <c r="HBO67" s="8"/>
      <c r="HBP67" s="8"/>
      <c r="HBR67" s="8"/>
      <c r="HBS67" s="8"/>
      <c r="HBT67" s="29"/>
      <c r="HBU67" s="7"/>
      <c r="HBV67" s="7"/>
      <c r="HBW67" s="7"/>
      <c r="HBX67" s="8"/>
      <c r="HBY67" s="8"/>
      <c r="HBZ67" s="8"/>
      <c r="HCB67" s="8"/>
      <c r="HCC67" s="8"/>
      <c r="HCD67" s="29"/>
      <c r="HCE67" s="7"/>
      <c r="HCF67" s="7"/>
      <c r="HCG67" s="7"/>
      <c r="HCH67" s="8"/>
      <c r="HCI67" s="8"/>
      <c r="HCJ67" s="8"/>
      <c r="HCL67" s="8"/>
      <c r="HCM67" s="8"/>
      <c r="HCN67" s="29"/>
      <c r="HCO67" s="7"/>
      <c r="HCP67" s="7"/>
      <c r="HCQ67" s="7"/>
      <c r="HCR67" s="8"/>
      <c r="HCS67" s="8"/>
      <c r="HCT67" s="8"/>
      <c r="HCV67" s="8"/>
      <c r="HCW67" s="8"/>
      <c r="HCX67" s="29"/>
      <c r="HCY67" s="7"/>
      <c r="HCZ67" s="7"/>
      <c r="HDA67" s="7"/>
      <c r="HDB67" s="8"/>
      <c r="HDC67" s="8"/>
      <c r="HDD67" s="8"/>
      <c r="HDF67" s="8"/>
      <c r="HDG67" s="8"/>
      <c r="HDH67" s="29"/>
      <c r="HDI67" s="7"/>
      <c r="HDJ67" s="7"/>
      <c r="HDK67" s="7"/>
      <c r="HDL67" s="8"/>
      <c r="HDM67" s="8"/>
      <c r="HDN67" s="8"/>
      <c r="HDP67" s="8"/>
      <c r="HDQ67" s="8"/>
      <c r="HDR67" s="29"/>
      <c r="HDS67" s="7"/>
      <c r="HDT67" s="7"/>
      <c r="HDU67" s="7"/>
      <c r="HDV67" s="8"/>
      <c r="HDW67" s="8"/>
      <c r="HDX67" s="8"/>
      <c r="HDZ67" s="8"/>
      <c r="HEA67" s="8"/>
      <c r="HEB67" s="29"/>
      <c r="HEC67" s="7"/>
      <c r="HED67" s="7"/>
      <c r="HEE67" s="7"/>
      <c r="HEF67" s="8"/>
      <c r="HEG67" s="8"/>
      <c r="HEH67" s="8"/>
      <c r="HEJ67" s="8"/>
      <c r="HEK67" s="8"/>
      <c r="HEL67" s="29"/>
      <c r="HEM67" s="7"/>
      <c r="HEN67" s="7"/>
      <c r="HEO67" s="7"/>
      <c r="HEP67" s="8"/>
      <c r="HEQ67" s="8"/>
      <c r="HER67" s="8"/>
      <c r="HET67" s="8"/>
      <c r="HEU67" s="8"/>
      <c r="HEV67" s="29"/>
      <c r="HEW67" s="7"/>
      <c r="HEX67" s="7"/>
      <c r="HEY67" s="7"/>
      <c r="HEZ67" s="8"/>
      <c r="HFA67" s="8"/>
      <c r="HFB67" s="8"/>
      <c r="HFD67" s="8"/>
      <c r="HFE67" s="8"/>
      <c r="HFF67" s="29"/>
      <c r="HFG67" s="7"/>
      <c r="HFH67" s="7"/>
      <c r="HFI67" s="7"/>
      <c r="HFJ67" s="8"/>
      <c r="HFK67" s="8"/>
      <c r="HFL67" s="8"/>
      <c r="HFN67" s="8"/>
      <c r="HFO67" s="8"/>
      <c r="HFP67" s="29"/>
      <c r="HFQ67" s="7"/>
      <c r="HFR67" s="7"/>
      <c r="HFS67" s="7"/>
      <c r="HFT67" s="8"/>
      <c r="HFU67" s="8"/>
      <c r="HFV67" s="8"/>
      <c r="HFX67" s="8"/>
      <c r="HFY67" s="8"/>
      <c r="HFZ67" s="29"/>
      <c r="HGA67" s="7"/>
      <c r="HGB67" s="7"/>
      <c r="HGC67" s="7"/>
      <c r="HGD67" s="8"/>
      <c r="HGE67" s="8"/>
      <c r="HGF67" s="8"/>
      <c r="HGH67" s="8"/>
      <c r="HGI67" s="8"/>
      <c r="HGJ67" s="29"/>
      <c r="HGK67" s="7"/>
      <c r="HGL67" s="7"/>
      <c r="HGM67" s="7"/>
      <c r="HGN67" s="8"/>
      <c r="HGO67" s="8"/>
      <c r="HGP67" s="8"/>
      <c r="HGR67" s="8"/>
      <c r="HGS67" s="8"/>
      <c r="HGT67" s="29"/>
      <c r="HGU67" s="7"/>
      <c r="HGV67" s="7"/>
      <c r="HGW67" s="7"/>
      <c r="HGX67" s="8"/>
      <c r="HGY67" s="8"/>
      <c r="HGZ67" s="8"/>
      <c r="HHB67" s="8"/>
      <c r="HHC67" s="8"/>
      <c r="HHD67" s="29"/>
      <c r="HHE67" s="7"/>
      <c r="HHF67" s="7"/>
      <c r="HHG67" s="7"/>
      <c r="HHH67" s="8"/>
      <c r="HHI67" s="8"/>
      <c r="HHJ67" s="8"/>
      <c r="HHL67" s="8"/>
      <c r="HHM67" s="8"/>
      <c r="HHN67" s="29"/>
      <c r="HHO67" s="7"/>
      <c r="HHP67" s="7"/>
      <c r="HHQ67" s="7"/>
      <c r="HHR67" s="8"/>
      <c r="HHS67" s="8"/>
      <c r="HHT67" s="8"/>
      <c r="HHV67" s="8"/>
      <c r="HHW67" s="8"/>
      <c r="HHX67" s="29"/>
      <c r="HHY67" s="7"/>
      <c r="HHZ67" s="7"/>
      <c r="HIA67" s="7"/>
      <c r="HIB67" s="8"/>
      <c r="HIC67" s="8"/>
      <c r="HID67" s="8"/>
      <c r="HIF67" s="8"/>
      <c r="HIG67" s="8"/>
      <c r="HIH67" s="29"/>
      <c r="HII67" s="7"/>
      <c r="HIJ67" s="7"/>
      <c r="HIK67" s="7"/>
      <c r="HIL67" s="8"/>
      <c r="HIM67" s="8"/>
      <c r="HIN67" s="8"/>
      <c r="HIP67" s="8"/>
      <c r="HIQ67" s="8"/>
      <c r="HIR67" s="29"/>
      <c r="HIS67" s="7"/>
      <c r="HIT67" s="7"/>
      <c r="HIU67" s="7"/>
      <c r="HIV67" s="8"/>
      <c r="HIW67" s="8"/>
      <c r="HIX67" s="8"/>
      <c r="HIZ67" s="8"/>
      <c r="HJA67" s="8"/>
      <c r="HJB67" s="29"/>
      <c r="HJC67" s="7"/>
      <c r="HJD67" s="7"/>
      <c r="HJE67" s="7"/>
      <c r="HJF67" s="8"/>
      <c r="HJG67" s="8"/>
      <c r="HJH67" s="8"/>
      <c r="HJJ67" s="8"/>
      <c r="HJK67" s="8"/>
      <c r="HJL67" s="29"/>
      <c r="HJM67" s="7"/>
      <c r="HJN67" s="7"/>
      <c r="HJO67" s="7"/>
      <c r="HJP67" s="8"/>
      <c r="HJQ67" s="8"/>
      <c r="HJR67" s="8"/>
      <c r="HJT67" s="8"/>
      <c r="HJU67" s="8"/>
      <c r="HJV67" s="29"/>
      <c r="HJW67" s="7"/>
      <c r="HJX67" s="7"/>
      <c r="HJY67" s="7"/>
      <c r="HJZ67" s="8"/>
      <c r="HKA67" s="8"/>
      <c r="HKB67" s="8"/>
      <c r="HKD67" s="8"/>
      <c r="HKE67" s="8"/>
      <c r="HKF67" s="29"/>
      <c r="HKG67" s="7"/>
      <c r="HKH67" s="7"/>
      <c r="HKI67" s="7"/>
      <c r="HKJ67" s="8"/>
      <c r="HKK67" s="8"/>
      <c r="HKL67" s="8"/>
      <c r="HKN67" s="8"/>
      <c r="HKO67" s="8"/>
      <c r="HKP67" s="29"/>
      <c r="HKQ67" s="7"/>
      <c r="HKR67" s="7"/>
      <c r="HKS67" s="7"/>
      <c r="HKT67" s="8"/>
      <c r="HKU67" s="8"/>
      <c r="HKV67" s="8"/>
      <c r="HKX67" s="8"/>
      <c r="HKY67" s="8"/>
      <c r="HKZ67" s="29"/>
      <c r="HLA67" s="7"/>
      <c r="HLB67" s="7"/>
      <c r="HLC67" s="7"/>
      <c r="HLD67" s="8"/>
      <c r="HLE67" s="8"/>
      <c r="HLF67" s="8"/>
      <c r="HLH67" s="8"/>
      <c r="HLI67" s="8"/>
      <c r="HLJ67" s="29"/>
      <c r="HLK67" s="7"/>
      <c r="HLL67" s="7"/>
      <c r="HLM67" s="7"/>
      <c r="HLN67" s="8"/>
      <c r="HLO67" s="8"/>
      <c r="HLP67" s="8"/>
      <c r="HLR67" s="8"/>
      <c r="HLS67" s="8"/>
      <c r="HLT67" s="29"/>
      <c r="HLU67" s="7"/>
      <c r="HLV67" s="7"/>
      <c r="HLW67" s="7"/>
      <c r="HLX67" s="8"/>
      <c r="HLY67" s="8"/>
      <c r="HLZ67" s="8"/>
      <c r="HMB67" s="8"/>
      <c r="HMC67" s="8"/>
      <c r="HMD67" s="29"/>
      <c r="HME67" s="7"/>
      <c r="HMF67" s="7"/>
      <c r="HMG67" s="7"/>
      <c r="HMH67" s="8"/>
      <c r="HMI67" s="8"/>
      <c r="HMJ67" s="8"/>
      <c r="HML67" s="8"/>
      <c r="HMM67" s="8"/>
      <c r="HMN67" s="29"/>
      <c r="HMO67" s="7"/>
      <c r="HMP67" s="7"/>
      <c r="HMQ67" s="7"/>
      <c r="HMR67" s="8"/>
      <c r="HMS67" s="8"/>
      <c r="HMT67" s="8"/>
      <c r="HMV67" s="8"/>
      <c r="HMW67" s="8"/>
      <c r="HMX67" s="29"/>
      <c r="HMY67" s="7"/>
      <c r="HMZ67" s="7"/>
      <c r="HNA67" s="7"/>
      <c r="HNB67" s="8"/>
      <c r="HNC67" s="8"/>
      <c r="HND67" s="8"/>
      <c r="HNF67" s="8"/>
      <c r="HNG67" s="8"/>
      <c r="HNH67" s="29"/>
      <c r="HNI67" s="7"/>
      <c r="HNJ67" s="7"/>
      <c r="HNK67" s="7"/>
      <c r="HNL67" s="8"/>
      <c r="HNM67" s="8"/>
      <c r="HNN67" s="8"/>
      <c r="HNP67" s="8"/>
      <c r="HNQ67" s="8"/>
      <c r="HNR67" s="29"/>
      <c r="HNS67" s="7"/>
      <c r="HNT67" s="7"/>
      <c r="HNU67" s="7"/>
      <c r="HNV67" s="8"/>
      <c r="HNW67" s="8"/>
      <c r="HNX67" s="8"/>
      <c r="HNZ67" s="8"/>
      <c r="HOA67" s="8"/>
      <c r="HOB67" s="29"/>
      <c r="HOC67" s="7"/>
      <c r="HOD67" s="7"/>
      <c r="HOE67" s="7"/>
      <c r="HOF67" s="8"/>
      <c r="HOG67" s="8"/>
      <c r="HOH67" s="8"/>
      <c r="HOJ67" s="8"/>
      <c r="HOK67" s="8"/>
      <c r="HOL67" s="29"/>
      <c r="HOM67" s="7"/>
      <c r="HON67" s="7"/>
      <c r="HOO67" s="7"/>
      <c r="HOP67" s="8"/>
      <c r="HOQ67" s="8"/>
      <c r="HOR67" s="8"/>
      <c r="HOT67" s="8"/>
      <c r="HOU67" s="8"/>
      <c r="HOV67" s="29"/>
      <c r="HOW67" s="7"/>
      <c r="HOX67" s="7"/>
      <c r="HOY67" s="7"/>
      <c r="HOZ67" s="8"/>
      <c r="HPA67" s="8"/>
      <c r="HPB67" s="8"/>
      <c r="HPD67" s="8"/>
      <c r="HPE67" s="8"/>
      <c r="HPF67" s="29"/>
      <c r="HPG67" s="7"/>
      <c r="HPH67" s="7"/>
      <c r="HPI67" s="7"/>
      <c r="HPJ67" s="8"/>
      <c r="HPK67" s="8"/>
      <c r="HPL67" s="8"/>
      <c r="HPN67" s="8"/>
      <c r="HPO67" s="8"/>
      <c r="HPP67" s="29"/>
      <c r="HPQ67" s="7"/>
      <c r="HPR67" s="7"/>
      <c r="HPS67" s="7"/>
      <c r="HPT67" s="8"/>
      <c r="HPU67" s="8"/>
      <c r="HPV67" s="8"/>
      <c r="HPX67" s="8"/>
      <c r="HPY67" s="8"/>
      <c r="HPZ67" s="29"/>
      <c r="HQA67" s="7"/>
      <c r="HQB67" s="7"/>
      <c r="HQC67" s="7"/>
      <c r="HQD67" s="8"/>
      <c r="HQE67" s="8"/>
      <c r="HQF67" s="8"/>
      <c r="HQH67" s="8"/>
      <c r="HQI67" s="8"/>
      <c r="HQJ67" s="29"/>
      <c r="HQK67" s="7"/>
      <c r="HQL67" s="7"/>
      <c r="HQM67" s="7"/>
      <c r="HQN67" s="8"/>
      <c r="HQO67" s="8"/>
      <c r="HQP67" s="8"/>
      <c r="HQR67" s="8"/>
      <c r="HQS67" s="8"/>
      <c r="HQT67" s="29"/>
      <c r="HQU67" s="7"/>
      <c r="HQV67" s="7"/>
      <c r="HQW67" s="7"/>
      <c r="HQX67" s="8"/>
      <c r="HQY67" s="8"/>
      <c r="HQZ67" s="8"/>
      <c r="HRB67" s="8"/>
      <c r="HRC67" s="8"/>
      <c r="HRD67" s="29"/>
      <c r="HRE67" s="7"/>
      <c r="HRF67" s="7"/>
      <c r="HRG67" s="7"/>
      <c r="HRH67" s="8"/>
      <c r="HRI67" s="8"/>
      <c r="HRJ67" s="8"/>
      <c r="HRL67" s="8"/>
      <c r="HRM67" s="8"/>
      <c r="HRN67" s="29"/>
      <c r="HRO67" s="7"/>
      <c r="HRP67" s="7"/>
      <c r="HRQ67" s="7"/>
      <c r="HRR67" s="8"/>
      <c r="HRS67" s="8"/>
      <c r="HRT67" s="8"/>
      <c r="HRV67" s="8"/>
      <c r="HRW67" s="8"/>
      <c r="HRX67" s="29"/>
      <c r="HRY67" s="7"/>
      <c r="HRZ67" s="7"/>
      <c r="HSA67" s="7"/>
      <c r="HSB67" s="8"/>
      <c r="HSC67" s="8"/>
      <c r="HSD67" s="8"/>
      <c r="HSF67" s="8"/>
      <c r="HSG67" s="8"/>
      <c r="HSH67" s="29"/>
      <c r="HSI67" s="7"/>
      <c r="HSJ67" s="7"/>
      <c r="HSK67" s="7"/>
      <c r="HSL67" s="8"/>
      <c r="HSM67" s="8"/>
      <c r="HSN67" s="8"/>
      <c r="HSP67" s="8"/>
      <c r="HSQ67" s="8"/>
      <c r="HSR67" s="29"/>
      <c r="HSS67" s="7"/>
      <c r="HST67" s="7"/>
      <c r="HSU67" s="7"/>
      <c r="HSV67" s="8"/>
      <c r="HSW67" s="8"/>
      <c r="HSX67" s="8"/>
      <c r="HSZ67" s="8"/>
      <c r="HTA67" s="8"/>
      <c r="HTB67" s="29"/>
      <c r="HTC67" s="7"/>
      <c r="HTD67" s="7"/>
      <c r="HTE67" s="7"/>
      <c r="HTF67" s="8"/>
      <c r="HTG67" s="8"/>
      <c r="HTH67" s="8"/>
      <c r="HTJ67" s="8"/>
      <c r="HTK67" s="8"/>
      <c r="HTL67" s="29"/>
      <c r="HTM67" s="7"/>
      <c r="HTN67" s="7"/>
      <c r="HTO67" s="7"/>
      <c r="HTP67" s="8"/>
      <c r="HTQ67" s="8"/>
      <c r="HTR67" s="8"/>
      <c r="HTT67" s="8"/>
      <c r="HTU67" s="8"/>
      <c r="HTV67" s="29"/>
      <c r="HTW67" s="7"/>
      <c r="HTX67" s="7"/>
      <c r="HTY67" s="7"/>
      <c r="HTZ67" s="8"/>
      <c r="HUA67" s="8"/>
      <c r="HUB67" s="8"/>
      <c r="HUD67" s="8"/>
      <c r="HUE67" s="8"/>
      <c r="HUF67" s="29"/>
      <c r="HUG67" s="7"/>
      <c r="HUH67" s="7"/>
      <c r="HUI67" s="7"/>
      <c r="HUJ67" s="8"/>
      <c r="HUK67" s="8"/>
      <c r="HUL67" s="8"/>
      <c r="HUN67" s="8"/>
      <c r="HUO67" s="8"/>
      <c r="HUP67" s="29"/>
      <c r="HUQ67" s="7"/>
      <c r="HUR67" s="7"/>
      <c r="HUS67" s="7"/>
      <c r="HUT67" s="8"/>
      <c r="HUU67" s="8"/>
      <c r="HUV67" s="8"/>
      <c r="HUX67" s="8"/>
      <c r="HUY67" s="8"/>
      <c r="HUZ67" s="29"/>
      <c r="HVA67" s="7"/>
      <c r="HVB67" s="7"/>
      <c r="HVC67" s="7"/>
      <c r="HVD67" s="8"/>
      <c r="HVE67" s="8"/>
      <c r="HVF67" s="8"/>
      <c r="HVH67" s="8"/>
      <c r="HVI67" s="8"/>
      <c r="HVJ67" s="29"/>
      <c r="HVK67" s="7"/>
      <c r="HVL67" s="7"/>
      <c r="HVM67" s="7"/>
      <c r="HVN67" s="8"/>
      <c r="HVO67" s="8"/>
      <c r="HVP67" s="8"/>
      <c r="HVR67" s="8"/>
      <c r="HVS67" s="8"/>
      <c r="HVT67" s="29"/>
      <c r="HVU67" s="7"/>
      <c r="HVV67" s="7"/>
      <c r="HVW67" s="7"/>
      <c r="HVX67" s="8"/>
      <c r="HVY67" s="8"/>
      <c r="HVZ67" s="8"/>
      <c r="HWB67" s="8"/>
      <c r="HWC67" s="8"/>
      <c r="HWD67" s="29"/>
      <c r="HWE67" s="7"/>
      <c r="HWF67" s="7"/>
      <c r="HWG67" s="7"/>
      <c r="HWH67" s="8"/>
      <c r="HWI67" s="8"/>
      <c r="HWJ67" s="8"/>
      <c r="HWL67" s="8"/>
      <c r="HWM67" s="8"/>
      <c r="HWN67" s="29"/>
      <c r="HWO67" s="7"/>
      <c r="HWP67" s="7"/>
      <c r="HWQ67" s="7"/>
      <c r="HWR67" s="8"/>
      <c r="HWS67" s="8"/>
      <c r="HWT67" s="8"/>
      <c r="HWV67" s="8"/>
      <c r="HWW67" s="8"/>
      <c r="HWX67" s="29"/>
      <c r="HWY67" s="7"/>
      <c r="HWZ67" s="7"/>
      <c r="HXA67" s="7"/>
      <c r="HXB67" s="8"/>
      <c r="HXC67" s="8"/>
      <c r="HXD67" s="8"/>
      <c r="HXF67" s="8"/>
      <c r="HXG67" s="8"/>
      <c r="HXH67" s="29"/>
      <c r="HXI67" s="7"/>
      <c r="HXJ67" s="7"/>
      <c r="HXK67" s="7"/>
      <c r="HXL67" s="8"/>
      <c r="HXM67" s="8"/>
      <c r="HXN67" s="8"/>
      <c r="HXP67" s="8"/>
      <c r="HXQ67" s="8"/>
      <c r="HXR67" s="29"/>
      <c r="HXS67" s="7"/>
      <c r="HXT67" s="7"/>
      <c r="HXU67" s="7"/>
      <c r="HXV67" s="8"/>
      <c r="HXW67" s="8"/>
      <c r="HXX67" s="8"/>
      <c r="HXZ67" s="8"/>
      <c r="HYA67" s="8"/>
      <c r="HYB67" s="29"/>
      <c r="HYC67" s="7"/>
      <c r="HYD67" s="7"/>
      <c r="HYE67" s="7"/>
      <c r="HYF67" s="8"/>
      <c r="HYG67" s="8"/>
      <c r="HYH67" s="8"/>
      <c r="HYJ67" s="8"/>
      <c r="HYK67" s="8"/>
      <c r="HYL67" s="29"/>
      <c r="HYM67" s="7"/>
      <c r="HYN67" s="7"/>
      <c r="HYO67" s="7"/>
      <c r="HYP67" s="8"/>
      <c r="HYQ67" s="8"/>
      <c r="HYR67" s="8"/>
      <c r="HYT67" s="8"/>
      <c r="HYU67" s="8"/>
      <c r="HYV67" s="29"/>
      <c r="HYW67" s="7"/>
      <c r="HYX67" s="7"/>
      <c r="HYY67" s="7"/>
      <c r="HYZ67" s="8"/>
      <c r="HZA67" s="8"/>
      <c r="HZB67" s="8"/>
      <c r="HZD67" s="8"/>
      <c r="HZE67" s="8"/>
      <c r="HZF67" s="29"/>
      <c r="HZG67" s="7"/>
      <c r="HZH67" s="7"/>
      <c r="HZI67" s="7"/>
      <c r="HZJ67" s="8"/>
      <c r="HZK67" s="8"/>
      <c r="HZL67" s="8"/>
      <c r="HZN67" s="8"/>
      <c r="HZO67" s="8"/>
      <c r="HZP67" s="29"/>
      <c r="HZQ67" s="7"/>
      <c r="HZR67" s="7"/>
      <c r="HZS67" s="7"/>
      <c r="HZT67" s="8"/>
      <c r="HZU67" s="8"/>
      <c r="HZV67" s="8"/>
      <c r="HZX67" s="8"/>
      <c r="HZY67" s="8"/>
      <c r="HZZ67" s="29"/>
      <c r="IAA67" s="7"/>
      <c r="IAB67" s="7"/>
      <c r="IAC67" s="7"/>
      <c r="IAD67" s="8"/>
      <c r="IAE67" s="8"/>
      <c r="IAF67" s="8"/>
      <c r="IAH67" s="8"/>
      <c r="IAI67" s="8"/>
      <c r="IAJ67" s="29"/>
      <c r="IAK67" s="7"/>
      <c r="IAL67" s="7"/>
      <c r="IAM67" s="7"/>
      <c r="IAN67" s="8"/>
      <c r="IAO67" s="8"/>
      <c r="IAP67" s="8"/>
      <c r="IAR67" s="8"/>
      <c r="IAS67" s="8"/>
      <c r="IAT67" s="29"/>
      <c r="IAU67" s="7"/>
      <c r="IAV67" s="7"/>
      <c r="IAW67" s="7"/>
      <c r="IAX67" s="8"/>
      <c r="IAY67" s="8"/>
      <c r="IAZ67" s="8"/>
      <c r="IBB67" s="8"/>
      <c r="IBC67" s="8"/>
      <c r="IBD67" s="29"/>
      <c r="IBE67" s="7"/>
      <c r="IBF67" s="7"/>
      <c r="IBG67" s="7"/>
      <c r="IBH67" s="8"/>
      <c r="IBI67" s="8"/>
      <c r="IBJ67" s="8"/>
      <c r="IBL67" s="8"/>
      <c r="IBM67" s="8"/>
      <c r="IBN67" s="29"/>
      <c r="IBO67" s="7"/>
      <c r="IBP67" s="7"/>
      <c r="IBQ67" s="7"/>
      <c r="IBR67" s="8"/>
      <c r="IBS67" s="8"/>
      <c r="IBT67" s="8"/>
      <c r="IBV67" s="8"/>
      <c r="IBW67" s="8"/>
      <c r="IBX67" s="29"/>
      <c r="IBY67" s="7"/>
      <c r="IBZ67" s="7"/>
      <c r="ICA67" s="7"/>
      <c r="ICB67" s="8"/>
      <c r="ICC67" s="8"/>
      <c r="ICD67" s="8"/>
      <c r="ICF67" s="8"/>
      <c r="ICG67" s="8"/>
      <c r="ICH67" s="29"/>
      <c r="ICI67" s="7"/>
      <c r="ICJ67" s="7"/>
      <c r="ICK67" s="7"/>
      <c r="ICL67" s="8"/>
      <c r="ICM67" s="8"/>
      <c r="ICN67" s="8"/>
      <c r="ICP67" s="8"/>
      <c r="ICQ67" s="8"/>
      <c r="ICR67" s="29"/>
      <c r="ICS67" s="7"/>
      <c r="ICT67" s="7"/>
      <c r="ICU67" s="7"/>
      <c r="ICV67" s="8"/>
      <c r="ICW67" s="8"/>
      <c r="ICX67" s="8"/>
      <c r="ICZ67" s="8"/>
      <c r="IDA67" s="8"/>
      <c r="IDB67" s="29"/>
      <c r="IDC67" s="7"/>
      <c r="IDD67" s="7"/>
      <c r="IDE67" s="7"/>
      <c r="IDF67" s="8"/>
      <c r="IDG67" s="8"/>
      <c r="IDH67" s="8"/>
      <c r="IDJ67" s="8"/>
      <c r="IDK67" s="8"/>
      <c r="IDL67" s="29"/>
      <c r="IDM67" s="7"/>
      <c r="IDN67" s="7"/>
      <c r="IDO67" s="7"/>
      <c r="IDP67" s="8"/>
      <c r="IDQ67" s="8"/>
      <c r="IDR67" s="8"/>
      <c r="IDT67" s="8"/>
      <c r="IDU67" s="8"/>
      <c r="IDV67" s="29"/>
      <c r="IDW67" s="7"/>
      <c r="IDX67" s="7"/>
      <c r="IDY67" s="7"/>
      <c r="IDZ67" s="8"/>
      <c r="IEA67" s="8"/>
      <c r="IEB67" s="8"/>
      <c r="IED67" s="8"/>
      <c r="IEE67" s="8"/>
      <c r="IEF67" s="29"/>
      <c r="IEG67" s="7"/>
      <c r="IEH67" s="7"/>
      <c r="IEI67" s="7"/>
      <c r="IEJ67" s="8"/>
      <c r="IEK67" s="8"/>
      <c r="IEL67" s="8"/>
      <c r="IEN67" s="8"/>
      <c r="IEO67" s="8"/>
      <c r="IEP67" s="29"/>
      <c r="IEQ67" s="7"/>
      <c r="IER67" s="7"/>
      <c r="IES67" s="7"/>
      <c r="IET67" s="8"/>
      <c r="IEU67" s="8"/>
      <c r="IEV67" s="8"/>
      <c r="IEX67" s="8"/>
      <c r="IEY67" s="8"/>
      <c r="IEZ67" s="29"/>
      <c r="IFA67" s="7"/>
      <c r="IFB67" s="7"/>
      <c r="IFC67" s="7"/>
      <c r="IFD67" s="8"/>
      <c r="IFE67" s="8"/>
      <c r="IFF67" s="8"/>
      <c r="IFH67" s="8"/>
      <c r="IFI67" s="8"/>
      <c r="IFJ67" s="29"/>
      <c r="IFK67" s="7"/>
      <c r="IFL67" s="7"/>
      <c r="IFM67" s="7"/>
      <c r="IFN67" s="8"/>
      <c r="IFO67" s="8"/>
      <c r="IFP67" s="8"/>
      <c r="IFR67" s="8"/>
      <c r="IFS67" s="8"/>
      <c r="IFT67" s="29"/>
      <c r="IFU67" s="7"/>
      <c r="IFV67" s="7"/>
      <c r="IFW67" s="7"/>
      <c r="IFX67" s="8"/>
      <c r="IFY67" s="8"/>
      <c r="IFZ67" s="8"/>
      <c r="IGB67" s="8"/>
      <c r="IGC67" s="8"/>
      <c r="IGD67" s="29"/>
      <c r="IGE67" s="7"/>
      <c r="IGF67" s="7"/>
      <c r="IGG67" s="7"/>
      <c r="IGH67" s="8"/>
      <c r="IGI67" s="8"/>
      <c r="IGJ67" s="8"/>
      <c r="IGL67" s="8"/>
      <c r="IGM67" s="8"/>
      <c r="IGN67" s="29"/>
      <c r="IGO67" s="7"/>
      <c r="IGP67" s="7"/>
      <c r="IGQ67" s="7"/>
      <c r="IGR67" s="8"/>
      <c r="IGS67" s="8"/>
      <c r="IGT67" s="8"/>
      <c r="IGV67" s="8"/>
      <c r="IGW67" s="8"/>
      <c r="IGX67" s="29"/>
      <c r="IGY67" s="7"/>
      <c r="IGZ67" s="7"/>
      <c r="IHA67" s="7"/>
      <c r="IHB67" s="8"/>
      <c r="IHC67" s="8"/>
      <c r="IHD67" s="8"/>
      <c r="IHF67" s="8"/>
      <c r="IHG67" s="8"/>
      <c r="IHH67" s="29"/>
      <c r="IHI67" s="7"/>
      <c r="IHJ67" s="7"/>
      <c r="IHK67" s="7"/>
      <c r="IHL67" s="8"/>
      <c r="IHM67" s="8"/>
      <c r="IHN67" s="8"/>
      <c r="IHP67" s="8"/>
      <c r="IHQ67" s="8"/>
      <c r="IHR67" s="29"/>
      <c r="IHS67" s="7"/>
      <c r="IHT67" s="7"/>
      <c r="IHU67" s="7"/>
      <c r="IHV67" s="8"/>
      <c r="IHW67" s="8"/>
      <c r="IHX67" s="8"/>
      <c r="IHZ67" s="8"/>
      <c r="IIA67" s="8"/>
      <c r="IIB67" s="29"/>
      <c r="IIC67" s="7"/>
      <c r="IID67" s="7"/>
      <c r="IIE67" s="7"/>
      <c r="IIF67" s="8"/>
      <c r="IIG67" s="8"/>
      <c r="IIH67" s="8"/>
      <c r="IIJ67" s="8"/>
      <c r="IIK67" s="8"/>
      <c r="IIL67" s="29"/>
      <c r="IIM67" s="7"/>
      <c r="IIN67" s="7"/>
      <c r="IIO67" s="7"/>
      <c r="IIP67" s="8"/>
      <c r="IIQ67" s="8"/>
      <c r="IIR67" s="8"/>
      <c r="IIT67" s="8"/>
      <c r="IIU67" s="8"/>
      <c r="IIV67" s="29"/>
      <c r="IIW67" s="7"/>
      <c r="IIX67" s="7"/>
      <c r="IIY67" s="7"/>
      <c r="IIZ67" s="8"/>
      <c r="IJA67" s="8"/>
      <c r="IJB67" s="8"/>
      <c r="IJD67" s="8"/>
      <c r="IJE67" s="8"/>
      <c r="IJF67" s="29"/>
      <c r="IJG67" s="7"/>
      <c r="IJH67" s="7"/>
      <c r="IJI67" s="7"/>
      <c r="IJJ67" s="8"/>
      <c r="IJK67" s="8"/>
      <c r="IJL67" s="8"/>
      <c r="IJN67" s="8"/>
      <c r="IJO67" s="8"/>
      <c r="IJP67" s="29"/>
      <c r="IJQ67" s="7"/>
      <c r="IJR67" s="7"/>
      <c r="IJS67" s="7"/>
      <c r="IJT67" s="8"/>
      <c r="IJU67" s="8"/>
      <c r="IJV67" s="8"/>
      <c r="IJX67" s="8"/>
      <c r="IJY67" s="8"/>
      <c r="IJZ67" s="29"/>
      <c r="IKA67" s="7"/>
      <c r="IKB67" s="7"/>
      <c r="IKC67" s="7"/>
      <c r="IKD67" s="8"/>
      <c r="IKE67" s="8"/>
      <c r="IKF67" s="8"/>
      <c r="IKH67" s="8"/>
      <c r="IKI67" s="8"/>
      <c r="IKJ67" s="29"/>
      <c r="IKK67" s="7"/>
      <c r="IKL67" s="7"/>
      <c r="IKM67" s="7"/>
      <c r="IKN67" s="8"/>
      <c r="IKO67" s="8"/>
      <c r="IKP67" s="8"/>
      <c r="IKR67" s="8"/>
      <c r="IKS67" s="8"/>
      <c r="IKT67" s="29"/>
      <c r="IKU67" s="7"/>
      <c r="IKV67" s="7"/>
      <c r="IKW67" s="7"/>
      <c r="IKX67" s="8"/>
      <c r="IKY67" s="8"/>
      <c r="IKZ67" s="8"/>
      <c r="ILB67" s="8"/>
      <c r="ILC67" s="8"/>
      <c r="ILD67" s="29"/>
      <c r="ILE67" s="7"/>
      <c r="ILF67" s="7"/>
      <c r="ILG67" s="7"/>
      <c r="ILH67" s="8"/>
      <c r="ILI67" s="8"/>
      <c r="ILJ67" s="8"/>
      <c r="ILL67" s="8"/>
      <c r="ILM67" s="8"/>
      <c r="ILN67" s="29"/>
      <c r="ILO67" s="7"/>
      <c r="ILP67" s="7"/>
      <c r="ILQ67" s="7"/>
      <c r="ILR67" s="8"/>
      <c r="ILS67" s="8"/>
      <c r="ILT67" s="8"/>
      <c r="ILV67" s="8"/>
      <c r="ILW67" s="8"/>
      <c r="ILX67" s="29"/>
      <c r="ILY67" s="7"/>
      <c r="ILZ67" s="7"/>
      <c r="IMA67" s="7"/>
      <c r="IMB67" s="8"/>
      <c r="IMC67" s="8"/>
      <c r="IMD67" s="8"/>
      <c r="IMF67" s="8"/>
      <c r="IMG67" s="8"/>
      <c r="IMH67" s="29"/>
      <c r="IMI67" s="7"/>
      <c r="IMJ67" s="7"/>
      <c r="IMK67" s="7"/>
      <c r="IML67" s="8"/>
      <c r="IMM67" s="8"/>
      <c r="IMN67" s="8"/>
      <c r="IMP67" s="8"/>
      <c r="IMQ67" s="8"/>
      <c r="IMR67" s="29"/>
      <c r="IMS67" s="7"/>
      <c r="IMT67" s="7"/>
      <c r="IMU67" s="7"/>
      <c r="IMV67" s="8"/>
      <c r="IMW67" s="8"/>
      <c r="IMX67" s="8"/>
      <c r="IMZ67" s="8"/>
      <c r="INA67" s="8"/>
      <c r="INB67" s="29"/>
      <c r="INC67" s="7"/>
      <c r="IND67" s="7"/>
      <c r="INE67" s="7"/>
      <c r="INF67" s="8"/>
      <c r="ING67" s="8"/>
      <c r="INH67" s="8"/>
      <c r="INJ67" s="8"/>
      <c r="INK67" s="8"/>
      <c r="INL67" s="29"/>
      <c r="INM67" s="7"/>
      <c r="INN67" s="7"/>
      <c r="INO67" s="7"/>
      <c r="INP67" s="8"/>
      <c r="INQ67" s="8"/>
      <c r="INR67" s="8"/>
      <c r="INT67" s="8"/>
      <c r="INU67" s="8"/>
      <c r="INV67" s="29"/>
      <c r="INW67" s="7"/>
      <c r="INX67" s="7"/>
      <c r="INY67" s="7"/>
      <c r="INZ67" s="8"/>
      <c r="IOA67" s="8"/>
      <c r="IOB67" s="8"/>
      <c r="IOD67" s="8"/>
      <c r="IOE67" s="8"/>
      <c r="IOF67" s="29"/>
      <c r="IOG67" s="7"/>
      <c r="IOH67" s="7"/>
      <c r="IOI67" s="7"/>
      <c r="IOJ67" s="8"/>
      <c r="IOK67" s="8"/>
      <c r="IOL67" s="8"/>
      <c r="ION67" s="8"/>
      <c r="IOO67" s="8"/>
      <c r="IOP67" s="29"/>
      <c r="IOQ67" s="7"/>
      <c r="IOR67" s="7"/>
      <c r="IOS67" s="7"/>
      <c r="IOT67" s="8"/>
      <c r="IOU67" s="8"/>
      <c r="IOV67" s="8"/>
      <c r="IOX67" s="8"/>
      <c r="IOY67" s="8"/>
      <c r="IOZ67" s="29"/>
      <c r="IPA67" s="7"/>
      <c r="IPB67" s="7"/>
      <c r="IPC67" s="7"/>
      <c r="IPD67" s="8"/>
      <c r="IPE67" s="8"/>
      <c r="IPF67" s="8"/>
      <c r="IPH67" s="8"/>
      <c r="IPI67" s="8"/>
      <c r="IPJ67" s="29"/>
      <c r="IPK67" s="7"/>
      <c r="IPL67" s="7"/>
      <c r="IPM67" s="7"/>
      <c r="IPN67" s="8"/>
      <c r="IPO67" s="8"/>
      <c r="IPP67" s="8"/>
      <c r="IPR67" s="8"/>
      <c r="IPS67" s="8"/>
      <c r="IPT67" s="29"/>
      <c r="IPU67" s="7"/>
      <c r="IPV67" s="7"/>
      <c r="IPW67" s="7"/>
      <c r="IPX67" s="8"/>
      <c r="IPY67" s="8"/>
      <c r="IPZ67" s="8"/>
      <c r="IQB67" s="8"/>
      <c r="IQC67" s="8"/>
      <c r="IQD67" s="29"/>
      <c r="IQE67" s="7"/>
      <c r="IQF67" s="7"/>
      <c r="IQG67" s="7"/>
      <c r="IQH67" s="8"/>
      <c r="IQI67" s="8"/>
      <c r="IQJ67" s="8"/>
      <c r="IQL67" s="8"/>
      <c r="IQM67" s="8"/>
      <c r="IQN67" s="29"/>
      <c r="IQO67" s="7"/>
      <c r="IQP67" s="7"/>
      <c r="IQQ67" s="7"/>
      <c r="IQR67" s="8"/>
      <c r="IQS67" s="8"/>
      <c r="IQT67" s="8"/>
      <c r="IQV67" s="8"/>
      <c r="IQW67" s="8"/>
      <c r="IQX67" s="29"/>
      <c r="IQY67" s="7"/>
      <c r="IQZ67" s="7"/>
      <c r="IRA67" s="7"/>
      <c r="IRB67" s="8"/>
      <c r="IRC67" s="8"/>
      <c r="IRD67" s="8"/>
      <c r="IRF67" s="8"/>
      <c r="IRG67" s="8"/>
      <c r="IRH67" s="29"/>
      <c r="IRI67" s="7"/>
      <c r="IRJ67" s="7"/>
      <c r="IRK67" s="7"/>
      <c r="IRL67" s="8"/>
      <c r="IRM67" s="8"/>
      <c r="IRN67" s="8"/>
      <c r="IRP67" s="8"/>
      <c r="IRQ67" s="8"/>
      <c r="IRR67" s="29"/>
      <c r="IRS67" s="7"/>
      <c r="IRT67" s="7"/>
      <c r="IRU67" s="7"/>
      <c r="IRV67" s="8"/>
      <c r="IRW67" s="8"/>
      <c r="IRX67" s="8"/>
      <c r="IRZ67" s="8"/>
      <c r="ISA67" s="8"/>
      <c r="ISB67" s="29"/>
      <c r="ISC67" s="7"/>
      <c r="ISD67" s="7"/>
      <c r="ISE67" s="7"/>
      <c r="ISF67" s="8"/>
      <c r="ISG67" s="8"/>
      <c r="ISH67" s="8"/>
      <c r="ISJ67" s="8"/>
      <c r="ISK67" s="8"/>
      <c r="ISL67" s="29"/>
      <c r="ISM67" s="7"/>
      <c r="ISN67" s="7"/>
      <c r="ISO67" s="7"/>
      <c r="ISP67" s="8"/>
      <c r="ISQ67" s="8"/>
      <c r="ISR67" s="8"/>
      <c r="IST67" s="8"/>
      <c r="ISU67" s="8"/>
      <c r="ISV67" s="29"/>
      <c r="ISW67" s="7"/>
      <c r="ISX67" s="7"/>
      <c r="ISY67" s="7"/>
      <c r="ISZ67" s="8"/>
      <c r="ITA67" s="8"/>
      <c r="ITB67" s="8"/>
      <c r="ITD67" s="8"/>
      <c r="ITE67" s="8"/>
      <c r="ITF67" s="29"/>
      <c r="ITG67" s="7"/>
      <c r="ITH67" s="7"/>
      <c r="ITI67" s="7"/>
      <c r="ITJ67" s="8"/>
      <c r="ITK67" s="8"/>
      <c r="ITL67" s="8"/>
      <c r="ITN67" s="8"/>
      <c r="ITO67" s="8"/>
      <c r="ITP67" s="29"/>
      <c r="ITQ67" s="7"/>
      <c r="ITR67" s="7"/>
      <c r="ITS67" s="7"/>
      <c r="ITT67" s="8"/>
      <c r="ITU67" s="8"/>
      <c r="ITV67" s="8"/>
      <c r="ITX67" s="8"/>
      <c r="ITY67" s="8"/>
      <c r="ITZ67" s="29"/>
      <c r="IUA67" s="7"/>
      <c r="IUB67" s="7"/>
      <c r="IUC67" s="7"/>
      <c r="IUD67" s="8"/>
      <c r="IUE67" s="8"/>
      <c r="IUF67" s="8"/>
      <c r="IUH67" s="8"/>
      <c r="IUI67" s="8"/>
      <c r="IUJ67" s="29"/>
      <c r="IUK67" s="7"/>
      <c r="IUL67" s="7"/>
      <c r="IUM67" s="7"/>
      <c r="IUN67" s="8"/>
      <c r="IUO67" s="8"/>
      <c r="IUP67" s="8"/>
      <c r="IUR67" s="8"/>
      <c r="IUS67" s="8"/>
      <c r="IUT67" s="29"/>
      <c r="IUU67" s="7"/>
      <c r="IUV67" s="7"/>
      <c r="IUW67" s="7"/>
      <c r="IUX67" s="8"/>
      <c r="IUY67" s="8"/>
      <c r="IUZ67" s="8"/>
      <c r="IVB67" s="8"/>
      <c r="IVC67" s="8"/>
      <c r="IVD67" s="29"/>
      <c r="IVE67" s="7"/>
      <c r="IVF67" s="7"/>
      <c r="IVG67" s="7"/>
      <c r="IVH67" s="8"/>
      <c r="IVI67" s="8"/>
      <c r="IVJ67" s="8"/>
      <c r="IVL67" s="8"/>
      <c r="IVM67" s="8"/>
      <c r="IVN67" s="29"/>
      <c r="IVO67" s="7"/>
      <c r="IVP67" s="7"/>
      <c r="IVQ67" s="7"/>
      <c r="IVR67" s="8"/>
      <c r="IVS67" s="8"/>
      <c r="IVT67" s="8"/>
      <c r="IVV67" s="8"/>
      <c r="IVW67" s="8"/>
      <c r="IVX67" s="29"/>
      <c r="IVY67" s="7"/>
      <c r="IVZ67" s="7"/>
      <c r="IWA67" s="7"/>
      <c r="IWB67" s="8"/>
      <c r="IWC67" s="8"/>
      <c r="IWD67" s="8"/>
      <c r="IWF67" s="8"/>
      <c r="IWG67" s="8"/>
      <c r="IWH67" s="29"/>
      <c r="IWI67" s="7"/>
      <c r="IWJ67" s="7"/>
      <c r="IWK67" s="7"/>
      <c r="IWL67" s="8"/>
      <c r="IWM67" s="8"/>
      <c r="IWN67" s="8"/>
      <c r="IWP67" s="8"/>
      <c r="IWQ67" s="8"/>
      <c r="IWR67" s="29"/>
      <c r="IWS67" s="7"/>
      <c r="IWT67" s="7"/>
      <c r="IWU67" s="7"/>
      <c r="IWV67" s="8"/>
      <c r="IWW67" s="8"/>
      <c r="IWX67" s="8"/>
      <c r="IWZ67" s="8"/>
      <c r="IXA67" s="8"/>
      <c r="IXB67" s="29"/>
      <c r="IXC67" s="7"/>
      <c r="IXD67" s="7"/>
      <c r="IXE67" s="7"/>
      <c r="IXF67" s="8"/>
      <c r="IXG67" s="8"/>
      <c r="IXH67" s="8"/>
      <c r="IXJ67" s="8"/>
      <c r="IXK67" s="8"/>
      <c r="IXL67" s="29"/>
      <c r="IXM67" s="7"/>
      <c r="IXN67" s="7"/>
      <c r="IXO67" s="7"/>
      <c r="IXP67" s="8"/>
      <c r="IXQ67" s="8"/>
      <c r="IXR67" s="8"/>
      <c r="IXT67" s="8"/>
      <c r="IXU67" s="8"/>
      <c r="IXV67" s="29"/>
      <c r="IXW67" s="7"/>
      <c r="IXX67" s="7"/>
      <c r="IXY67" s="7"/>
      <c r="IXZ67" s="8"/>
      <c r="IYA67" s="8"/>
      <c r="IYB67" s="8"/>
      <c r="IYD67" s="8"/>
      <c r="IYE67" s="8"/>
      <c r="IYF67" s="29"/>
      <c r="IYG67" s="7"/>
      <c r="IYH67" s="7"/>
      <c r="IYI67" s="7"/>
      <c r="IYJ67" s="8"/>
      <c r="IYK67" s="8"/>
      <c r="IYL67" s="8"/>
      <c r="IYN67" s="8"/>
      <c r="IYO67" s="8"/>
      <c r="IYP67" s="29"/>
      <c r="IYQ67" s="7"/>
      <c r="IYR67" s="7"/>
      <c r="IYS67" s="7"/>
      <c r="IYT67" s="8"/>
      <c r="IYU67" s="8"/>
      <c r="IYV67" s="8"/>
      <c r="IYX67" s="8"/>
      <c r="IYY67" s="8"/>
      <c r="IYZ67" s="29"/>
      <c r="IZA67" s="7"/>
      <c r="IZB67" s="7"/>
      <c r="IZC67" s="7"/>
      <c r="IZD67" s="8"/>
      <c r="IZE67" s="8"/>
      <c r="IZF67" s="8"/>
      <c r="IZH67" s="8"/>
      <c r="IZI67" s="8"/>
      <c r="IZJ67" s="29"/>
      <c r="IZK67" s="7"/>
      <c r="IZL67" s="7"/>
      <c r="IZM67" s="7"/>
      <c r="IZN67" s="8"/>
      <c r="IZO67" s="8"/>
      <c r="IZP67" s="8"/>
      <c r="IZR67" s="8"/>
      <c r="IZS67" s="8"/>
      <c r="IZT67" s="29"/>
      <c r="IZU67" s="7"/>
      <c r="IZV67" s="7"/>
      <c r="IZW67" s="7"/>
      <c r="IZX67" s="8"/>
      <c r="IZY67" s="8"/>
      <c r="IZZ67" s="8"/>
      <c r="JAB67" s="8"/>
      <c r="JAC67" s="8"/>
      <c r="JAD67" s="29"/>
      <c r="JAE67" s="7"/>
      <c r="JAF67" s="7"/>
      <c r="JAG67" s="7"/>
      <c r="JAH67" s="8"/>
      <c r="JAI67" s="8"/>
      <c r="JAJ67" s="8"/>
      <c r="JAL67" s="8"/>
      <c r="JAM67" s="8"/>
      <c r="JAN67" s="29"/>
      <c r="JAO67" s="7"/>
      <c r="JAP67" s="7"/>
      <c r="JAQ67" s="7"/>
      <c r="JAR67" s="8"/>
      <c r="JAS67" s="8"/>
      <c r="JAT67" s="8"/>
      <c r="JAV67" s="8"/>
      <c r="JAW67" s="8"/>
      <c r="JAX67" s="29"/>
      <c r="JAY67" s="7"/>
      <c r="JAZ67" s="7"/>
      <c r="JBA67" s="7"/>
      <c r="JBB67" s="8"/>
      <c r="JBC67" s="8"/>
      <c r="JBD67" s="8"/>
      <c r="JBF67" s="8"/>
      <c r="JBG67" s="8"/>
      <c r="JBH67" s="29"/>
      <c r="JBI67" s="7"/>
      <c r="JBJ67" s="7"/>
      <c r="JBK67" s="7"/>
      <c r="JBL67" s="8"/>
      <c r="JBM67" s="8"/>
      <c r="JBN67" s="8"/>
      <c r="JBP67" s="8"/>
      <c r="JBQ67" s="8"/>
      <c r="JBR67" s="29"/>
      <c r="JBS67" s="7"/>
      <c r="JBT67" s="7"/>
      <c r="JBU67" s="7"/>
      <c r="JBV67" s="8"/>
      <c r="JBW67" s="8"/>
      <c r="JBX67" s="8"/>
      <c r="JBZ67" s="8"/>
      <c r="JCA67" s="8"/>
      <c r="JCB67" s="29"/>
      <c r="JCC67" s="7"/>
      <c r="JCD67" s="7"/>
      <c r="JCE67" s="7"/>
      <c r="JCF67" s="8"/>
      <c r="JCG67" s="8"/>
      <c r="JCH67" s="8"/>
      <c r="JCJ67" s="8"/>
      <c r="JCK67" s="8"/>
      <c r="JCL67" s="29"/>
      <c r="JCM67" s="7"/>
      <c r="JCN67" s="7"/>
      <c r="JCO67" s="7"/>
      <c r="JCP67" s="8"/>
      <c r="JCQ67" s="8"/>
      <c r="JCR67" s="8"/>
      <c r="JCT67" s="8"/>
      <c r="JCU67" s="8"/>
      <c r="JCV67" s="29"/>
      <c r="JCW67" s="7"/>
      <c r="JCX67" s="7"/>
      <c r="JCY67" s="7"/>
      <c r="JCZ67" s="8"/>
      <c r="JDA67" s="8"/>
      <c r="JDB67" s="8"/>
      <c r="JDD67" s="8"/>
      <c r="JDE67" s="8"/>
      <c r="JDF67" s="29"/>
      <c r="JDG67" s="7"/>
      <c r="JDH67" s="7"/>
      <c r="JDI67" s="7"/>
      <c r="JDJ67" s="8"/>
      <c r="JDK67" s="8"/>
      <c r="JDL67" s="8"/>
      <c r="JDN67" s="8"/>
      <c r="JDO67" s="8"/>
      <c r="JDP67" s="29"/>
      <c r="JDQ67" s="7"/>
      <c r="JDR67" s="7"/>
      <c r="JDS67" s="7"/>
      <c r="JDT67" s="8"/>
      <c r="JDU67" s="8"/>
      <c r="JDV67" s="8"/>
      <c r="JDX67" s="8"/>
      <c r="JDY67" s="8"/>
      <c r="JDZ67" s="29"/>
      <c r="JEA67" s="7"/>
      <c r="JEB67" s="7"/>
      <c r="JEC67" s="7"/>
      <c r="JED67" s="8"/>
      <c r="JEE67" s="8"/>
      <c r="JEF67" s="8"/>
      <c r="JEH67" s="8"/>
      <c r="JEI67" s="8"/>
      <c r="JEJ67" s="29"/>
      <c r="JEK67" s="7"/>
      <c r="JEL67" s="7"/>
      <c r="JEM67" s="7"/>
      <c r="JEN67" s="8"/>
      <c r="JEO67" s="8"/>
      <c r="JEP67" s="8"/>
      <c r="JER67" s="8"/>
      <c r="JES67" s="8"/>
      <c r="JET67" s="29"/>
      <c r="JEU67" s="7"/>
      <c r="JEV67" s="7"/>
      <c r="JEW67" s="7"/>
      <c r="JEX67" s="8"/>
      <c r="JEY67" s="8"/>
      <c r="JEZ67" s="8"/>
      <c r="JFB67" s="8"/>
      <c r="JFC67" s="8"/>
      <c r="JFD67" s="29"/>
      <c r="JFE67" s="7"/>
      <c r="JFF67" s="7"/>
      <c r="JFG67" s="7"/>
      <c r="JFH67" s="8"/>
      <c r="JFI67" s="8"/>
      <c r="JFJ67" s="8"/>
      <c r="JFL67" s="8"/>
      <c r="JFM67" s="8"/>
      <c r="JFN67" s="29"/>
      <c r="JFO67" s="7"/>
      <c r="JFP67" s="7"/>
      <c r="JFQ67" s="7"/>
      <c r="JFR67" s="8"/>
      <c r="JFS67" s="8"/>
      <c r="JFT67" s="8"/>
      <c r="JFV67" s="8"/>
      <c r="JFW67" s="8"/>
      <c r="JFX67" s="29"/>
      <c r="JFY67" s="7"/>
      <c r="JFZ67" s="7"/>
      <c r="JGA67" s="7"/>
      <c r="JGB67" s="8"/>
      <c r="JGC67" s="8"/>
      <c r="JGD67" s="8"/>
      <c r="JGF67" s="8"/>
      <c r="JGG67" s="8"/>
      <c r="JGH67" s="29"/>
      <c r="JGI67" s="7"/>
      <c r="JGJ67" s="7"/>
      <c r="JGK67" s="7"/>
      <c r="JGL67" s="8"/>
      <c r="JGM67" s="8"/>
      <c r="JGN67" s="8"/>
      <c r="JGP67" s="8"/>
      <c r="JGQ67" s="8"/>
      <c r="JGR67" s="29"/>
      <c r="JGS67" s="7"/>
      <c r="JGT67" s="7"/>
      <c r="JGU67" s="7"/>
      <c r="JGV67" s="8"/>
      <c r="JGW67" s="8"/>
      <c r="JGX67" s="8"/>
      <c r="JGZ67" s="8"/>
      <c r="JHA67" s="8"/>
      <c r="JHB67" s="29"/>
      <c r="JHC67" s="7"/>
      <c r="JHD67" s="7"/>
      <c r="JHE67" s="7"/>
      <c r="JHF67" s="8"/>
      <c r="JHG67" s="8"/>
      <c r="JHH67" s="8"/>
      <c r="JHJ67" s="8"/>
      <c r="JHK67" s="8"/>
      <c r="JHL67" s="29"/>
      <c r="JHM67" s="7"/>
      <c r="JHN67" s="7"/>
      <c r="JHO67" s="7"/>
      <c r="JHP67" s="8"/>
      <c r="JHQ67" s="8"/>
      <c r="JHR67" s="8"/>
      <c r="JHT67" s="8"/>
      <c r="JHU67" s="8"/>
      <c r="JHV67" s="29"/>
      <c r="JHW67" s="7"/>
      <c r="JHX67" s="7"/>
      <c r="JHY67" s="7"/>
      <c r="JHZ67" s="8"/>
      <c r="JIA67" s="8"/>
      <c r="JIB67" s="8"/>
      <c r="JID67" s="8"/>
      <c r="JIE67" s="8"/>
      <c r="JIF67" s="29"/>
      <c r="JIG67" s="7"/>
      <c r="JIH67" s="7"/>
      <c r="JII67" s="7"/>
      <c r="JIJ67" s="8"/>
      <c r="JIK67" s="8"/>
      <c r="JIL67" s="8"/>
      <c r="JIN67" s="8"/>
      <c r="JIO67" s="8"/>
      <c r="JIP67" s="29"/>
      <c r="JIQ67" s="7"/>
      <c r="JIR67" s="7"/>
      <c r="JIS67" s="7"/>
      <c r="JIT67" s="8"/>
      <c r="JIU67" s="8"/>
      <c r="JIV67" s="8"/>
      <c r="JIX67" s="8"/>
      <c r="JIY67" s="8"/>
      <c r="JIZ67" s="29"/>
      <c r="JJA67" s="7"/>
      <c r="JJB67" s="7"/>
      <c r="JJC67" s="7"/>
      <c r="JJD67" s="8"/>
      <c r="JJE67" s="8"/>
      <c r="JJF67" s="8"/>
      <c r="JJH67" s="8"/>
      <c r="JJI67" s="8"/>
      <c r="JJJ67" s="29"/>
      <c r="JJK67" s="7"/>
      <c r="JJL67" s="7"/>
      <c r="JJM67" s="7"/>
      <c r="JJN67" s="8"/>
      <c r="JJO67" s="8"/>
      <c r="JJP67" s="8"/>
      <c r="JJR67" s="8"/>
      <c r="JJS67" s="8"/>
      <c r="JJT67" s="29"/>
      <c r="JJU67" s="7"/>
      <c r="JJV67" s="7"/>
      <c r="JJW67" s="7"/>
      <c r="JJX67" s="8"/>
      <c r="JJY67" s="8"/>
      <c r="JJZ67" s="8"/>
      <c r="JKB67" s="8"/>
      <c r="JKC67" s="8"/>
      <c r="JKD67" s="29"/>
      <c r="JKE67" s="7"/>
      <c r="JKF67" s="7"/>
      <c r="JKG67" s="7"/>
      <c r="JKH67" s="8"/>
      <c r="JKI67" s="8"/>
      <c r="JKJ67" s="8"/>
      <c r="JKL67" s="8"/>
      <c r="JKM67" s="8"/>
      <c r="JKN67" s="29"/>
      <c r="JKO67" s="7"/>
      <c r="JKP67" s="7"/>
      <c r="JKQ67" s="7"/>
      <c r="JKR67" s="8"/>
      <c r="JKS67" s="8"/>
      <c r="JKT67" s="8"/>
      <c r="JKV67" s="8"/>
      <c r="JKW67" s="8"/>
      <c r="JKX67" s="29"/>
      <c r="JKY67" s="7"/>
      <c r="JKZ67" s="7"/>
      <c r="JLA67" s="7"/>
      <c r="JLB67" s="8"/>
      <c r="JLC67" s="8"/>
      <c r="JLD67" s="8"/>
      <c r="JLF67" s="8"/>
      <c r="JLG67" s="8"/>
      <c r="JLH67" s="29"/>
      <c r="JLI67" s="7"/>
      <c r="JLJ67" s="7"/>
      <c r="JLK67" s="7"/>
      <c r="JLL67" s="8"/>
      <c r="JLM67" s="8"/>
      <c r="JLN67" s="8"/>
      <c r="JLP67" s="8"/>
      <c r="JLQ67" s="8"/>
      <c r="JLR67" s="29"/>
      <c r="JLS67" s="7"/>
      <c r="JLT67" s="7"/>
      <c r="JLU67" s="7"/>
      <c r="JLV67" s="8"/>
      <c r="JLW67" s="8"/>
      <c r="JLX67" s="8"/>
      <c r="JLZ67" s="8"/>
      <c r="JMA67" s="8"/>
      <c r="JMB67" s="29"/>
      <c r="JMC67" s="7"/>
      <c r="JMD67" s="7"/>
      <c r="JME67" s="7"/>
      <c r="JMF67" s="8"/>
      <c r="JMG67" s="8"/>
      <c r="JMH67" s="8"/>
      <c r="JMJ67" s="8"/>
      <c r="JMK67" s="8"/>
      <c r="JML67" s="29"/>
      <c r="JMM67" s="7"/>
      <c r="JMN67" s="7"/>
      <c r="JMO67" s="7"/>
      <c r="JMP67" s="8"/>
      <c r="JMQ67" s="8"/>
      <c r="JMR67" s="8"/>
      <c r="JMT67" s="8"/>
      <c r="JMU67" s="8"/>
      <c r="JMV67" s="29"/>
      <c r="JMW67" s="7"/>
      <c r="JMX67" s="7"/>
      <c r="JMY67" s="7"/>
      <c r="JMZ67" s="8"/>
      <c r="JNA67" s="8"/>
      <c r="JNB67" s="8"/>
      <c r="JND67" s="8"/>
      <c r="JNE67" s="8"/>
      <c r="JNF67" s="29"/>
      <c r="JNG67" s="7"/>
      <c r="JNH67" s="7"/>
      <c r="JNI67" s="7"/>
      <c r="JNJ67" s="8"/>
      <c r="JNK67" s="8"/>
      <c r="JNL67" s="8"/>
      <c r="JNN67" s="8"/>
      <c r="JNO67" s="8"/>
      <c r="JNP67" s="29"/>
      <c r="JNQ67" s="7"/>
      <c r="JNR67" s="7"/>
      <c r="JNS67" s="7"/>
      <c r="JNT67" s="8"/>
      <c r="JNU67" s="8"/>
      <c r="JNV67" s="8"/>
      <c r="JNX67" s="8"/>
      <c r="JNY67" s="8"/>
      <c r="JNZ67" s="29"/>
      <c r="JOA67" s="7"/>
      <c r="JOB67" s="7"/>
      <c r="JOC67" s="7"/>
      <c r="JOD67" s="8"/>
      <c r="JOE67" s="8"/>
      <c r="JOF67" s="8"/>
      <c r="JOH67" s="8"/>
      <c r="JOI67" s="8"/>
      <c r="JOJ67" s="29"/>
      <c r="JOK67" s="7"/>
      <c r="JOL67" s="7"/>
      <c r="JOM67" s="7"/>
      <c r="JON67" s="8"/>
      <c r="JOO67" s="8"/>
      <c r="JOP67" s="8"/>
      <c r="JOR67" s="8"/>
      <c r="JOS67" s="8"/>
      <c r="JOT67" s="29"/>
      <c r="JOU67" s="7"/>
      <c r="JOV67" s="7"/>
      <c r="JOW67" s="7"/>
      <c r="JOX67" s="8"/>
      <c r="JOY67" s="8"/>
      <c r="JOZ67" s="8"/>
      <c r="JPB67" s="8"/>
      <c r="JPC67" s="8"/>
      <c r="JPD67" s="29"/>
      <c r="JPE67" s="7"/>
      <c r="JPF67" s="7"/>
      <c r="JPG67" s="7"/>
      <c r="JPH67" s="8"/>
      <c r="JPI67" s="8"/>
      <c r="JPJ67" s="8"/>
      <c r="JPL67" s="8"/>
      <c r="JPM67" s="8"/>
      <c r="JPN67" s="29"/>
      <c r="JPO67" s="7"/>
      <c r="JPP67" s="7"/>
      <c r="JPQ67" s="7"/>
      <c r="JPR67" s="8"/>
      <c r="JPS67" s="8"/>
      <c r="JPT67" s="8"/>
      <c r="JPV67" s="8"/>
      <c r="JPW67" s="8"/>
      <c r="JPX67" s="29"/>
      <c r="JPY67" s="7"/>
      <c r="JPZ67" s="7"/>
      <c r="JQA67" s="7"/>
      <c r="JQB67" s="8"/>
      <c r="JQC67" s="8"/>
      <c r="JQD67" s="8"/>
      <c r="JQF67" s="8"/>
      <c r="JQG67" s="8"/>
      <c r="JQH67" s="29"/>
      <c r="JQI67" s="7"/>
      <c r="JQJ67" s="7"/>
      <c r="JQK67" s="7"/>
      <c r="JQL67" s="8"/>
      <c r="JQM67" s="8"/>
      <c r="JQN67" s="8"/>
      <c r="JQP67" s="8"/>
      <c r="JQQ67" s="8"/>
      <c r="JQR67" s="29"/>
      <c r="JQS67" s="7"/>
      <c r="JQT67" s="7"/>
      <c r="JQU67" s="7"/>
      <c r="JQV67" s="8"/>
      <c r="JQW67" s="8"/>
      <c r="JQX67" s="8"/>
      <c r="JQZ67" s="8"/>
      <c r="JRA67" s="8"/>
      <c r="JRB67" s="29"/>
      <c r="JRC67" s="7"/>
      <c r="JRD67" s="7"/>
      <c r="JRE67" s="7"/>
      <c r="JRF67" s="8"/>
      <c r="JRG67" s="8"/>
      <c r="JRH67" s="8"/>
      <c r="JRJ67" s="8"/>
      <c r="JRK67" s="8"/>
      <c r="JRL67" s="29"/>
      <c r="JRM67" s="7"/>
      <c r="JRN67" s="7"/>
      <c r="JRO67" s="7"/>
      <c r="JRP67" s="8"/>
      <c r="JRQ67" s="8"/>
      <c r="JRR67" s="8"/>
      <c r="JRT67" s="8"/>
      <c r="JRU67" s="8"/>
      <c r="JRV67" s="29"/>
      <c r="JRW67" s="7"/>
      <c r="JRX67" s="7"/>
      <c r="JRY67" s="7"/>
      <c r="JRZ67" s="8"/>
      <c r="JSA67" s="8"/>
      <c r="JSB67" s="8"/>
      <c r="JSD67" s="8"/>
      <c r="JSE67" s="8"/>
      <c r="JSF67" s="29"/>
      <c r="JSG67" s="7"/>
      <c r="JSH67" s="7"/>
      <c r="JSI67" s="7"/>
      <c r="JSJ67" s="8"/>
      <c r="JSK67" s="8"/>
      <c r="JSL67" s="8"/>
      <c r="JSN67" s="8"/>
      <c r="JSO67" s="8"/>
      <c r="JSP67" s="29"/>
      <c r="JSQ67" s="7"/>
      <c r="JSR67" s="7"/>
      <c r="JSS67" s="7"/>
      <c r="JST67" s="8"/>
      <c r="JSU67" s="8"/>
      <c r="JSV67" s="8"/>
      <c r="JSX67" s="8"/>
      <c r="JSY67" s="8"/>
      <c r="JSZ67" s="29"/>
      <c r="JTA67" s="7"/>
      <c r="JTB67" s="7"/>
      <c r="JTC67" s="7"/>
      <c r="JTD67" s="8"/>
      <c r="JTE67" s="8"/>
      <c r="JTF67" s="8"/>
      <c r="JTH67" s="8"/>
      <c r="JTI67" s="8"/>
      <c r="JTJ67" s="29"/>
      <c r="JTK67" s="7"/>
      <c r="JTL67" s="7"/>
      <c r="JTM67" s="7"/>
      <c r="JTN67" s="8"/>
      <c r="JTO67" s="8"/>
      <c r="JTP67" s="8"/>
      <c r="JTR67" s="8"/>
      <c r="JTS67" s="8"/>
      <c r="JTT67" s="29"/>
      <c r="JTU67" s="7"/>
      <c r="JTV67" s="7"/>
      <c r="JTW67" s="7"/>
      <c r="JTX67" s="8"/>
      <c r="JTY67" s="8"/>
      <c r="JTZ67" s="8"/>
      <c r="JUB67" s="8"/>
      <c r="JUC67" s="8"/>
      <c r="JUD67" s="29"/>
      <c r="JUE67" s="7"/>
      <c r="JUF67" s="7"/>
      <c r="JUG67" s="7"/>
      <c r="JUH67" s="8"/>
      <c r="JUI67" s="8"/>
      <c r="JUJ67" s="8"/>
      <c r="JUL67" s="8"/>
      <c r="JUM67" s="8"/>
      <c r="JUN67" s="29"/>
      <c r="JUO67" s="7"/>
      <c r="JUP67" s="7"/>
      <c r="JUQ67" s="7"/>
      <c r="JUR67" s="8"/>
      <c r="JUS67" s="8"/>
      <c r="JUT67" s="8"/>
      <c r="JUV67" s="8"/>
      <c r="JUW67" s="8"/>
      <c r="JUX67" s="29"/>
      <c r="JUY67" s="7"/>
      <c r="JUZ67" s="7"/>
      <c r="JVA67" s="7"/>
      <c r="JVB67" s="8"/>
      <c r="JVC67" s="8"/>
      <c r="JVD67" s="8"/>
      <c r="JVF67" s="8"/>
      <c r="JVG67" s="8"/>
      <c r="JVH67" s="29"/>
      <c r="JVI67" s="7"/>
      <c r="JVJ67" s="7"/>
      <c r="JVK67" s="7"/>
      <c r="JVL67" s="8"/>
      <c r="JVM67" s="8"/>
      <c r="JVN67" s="8"/>
      <c r="JVP67" s="8"/>
      <c r="JVQ67" s="8"/>
      <c r="JVR67" s="29"/>
      <c r="JVS67" s="7"/>
      <c r="JVT67" s="7"/>
      <c r="JVU67" s="7"/>
      <c r="JVV67" s="8"/>
      <c r="JVW67" s="8"/>
      <c r="JVX67" s="8"/>
      <c r="JVZ67" s="8"/>
      <c r="JWA67" s="8"/>
      <c r="JWB67" s="29"/>
      <c r="JWC67" s="7"/>
      <c r="JWD67" s="7"/>
      <c r="JWE67" s="7"/>
      <c r="JWF67" s="8"/>
      <c r="JWG67" s="8"/>
      <c r="JWH67" s="8"/>
      <c r="JWJ67" s="8"/>
      <c r="JWK67" s="8"/>
      <c r="JWL67" s="29"/>
      <c r="JWM67" s="7"/>
      <c r="JWN67" s="7"/>
      <c r="JWO67" s="7"/>
      <c r="JWP67" s="8"/>
      <c r="JWQ67" s="8"/>
      <c r="JWR67" s="8"/>
      <c r="JWT67" s="8"/>
      <c r="JWU67" s="8"/>
      <c r="JWV67" s="29"/>
      <c r="JWW67" s="7"/>
      <c r="JWX67" s="7"/>
      <c r="JWY67" s="7"/>
      <c r="JWZ67" s="8"/>
      <c r="JXA67" s="8"/>
      <c r="JXB67" s="8"/>
      <c r="JXD67" s="8"/>
      <c r="JXE67" s="8"/>
      <c r="JXF67" s="29"/>
      <c r="JXG67" s="7"/>
      <c r="JXH67" s="7"/>
      <c r="JXI67" s="7"/>
      <c r="JXJ67" s="8"/>
      <c r="JXK67" s="8"/>
      <c r="JXL67" s="8"/>
      <c r="JXN67" s="8"/>
      <c r="JXO67" s="8"/>
      <c r="JXP67" s="29"/>
      <c r="JXQ67" s="7"/>
      <c r="JXR67" s="7"/>
      <c r="JXS67" s="7"/>
      <c r="JXT67" s="8"/>
      <c r="JXU67" s="8"/>
      <c r="JXV67" s="8"/>
      <c r="JXX67" s="8"/>
      <c r="JXY67" s="8"/>
      <c r="JXZ67" s="29"/>
      <c r="JYA67" s="7"/>
      <c r="JYB67" s="7"/>
      <c r="JYC67" s="7"/>
      <c r="JYD67" s="8"/>
      <c r="JYE67" s="8"/>
      <c r="JYF67" s="8"/>
      <c r="JYH67" s="8"/>
      <c r="JYI67" s="8"/>
      <c r="JYJ67" s="29"/>
      <c r="JYK67" s="7"/>
      <c r="JYL67" s="7"/>
      <c r="JYM67" s="7"/>
      <c r="JYN67" s="8"/>
      <c r="JYO67" s="8"/>
      <c r="JYP67" s="8"/>
      <c r="JYR67" s="8"/>
      <c r="JYS67" s="8"/>
      <c r="JYT67" s="29"/>
      <c r="JYU67" s="7"/>
      <c r="JYV67" s="7"/>
      <c r="JYW67" s="7"/>
      <c r="JYX67" s="8"/>
      <c r="JYY67" s="8"/>
      <c r="JYZ67" s="8"/>
      <c r="JZB67" s="8"/>
      <c r="JZC67" s="8"/>
      <c r="JZD67" s="29"/>
      <c r="JZE67" s="7"/>
      <c r="JZF67" s="7"/>
      <c r="JZG67" s="7"/>
      <c r="JZH67" s="8"/>
      <c r="JZI67" s="8"/>
      <c r="JZJ67" s="8"/>
      <c r="JZL67" s="8"/>
      <c r="JZM67" s="8"/>
      <c r="JZN67" s="29"/>
      <c r="JZO67" s="7"/>
      <c r="JZP67" s="7"/>
      <c r="JZQ67" s="7"/>
      <c r="JZR67" s="8"/>
      <c r="JZS67" s="8"/>
      <c r="JZT67" s="8"/>
      <c r="JZV67" s="8"/>
      <c r="JZW67" s="8"/>
      <c r="JZX67" s="29"/>
      <c r="JZY67" s="7"/>
      <c r="JZZ67" s="7"/>
      <c r="KAA67" s="7"/>
      <c r="KAB67" s="8"/>
      <c r="KAC67" s="8"/>
      <c r="KAD67" s="8"/>
      <c r="KAF67" s="8"/>
      <c r="KAG67" s="8"/>
      <c r="KAH67" s="29"/>
      <c r="KAI67" s="7"/>
      <c r="KAJ67" s="7"/>
      <c r="KAK67" s="7"/>
      <c r="KAL67" s="8"/>
      <c r="KAM67" s="8"/>
      <c r="KAN67" s="8"/>
      <c r="KAP67" s="8"/>
      <c r="KAQ67" s="8"/>
      <c r="KAR67" s="29"/>
      <c r="KAS67" s="7"/>
      <c r="KAT67" s="7"/>
      <c r="KAU67" s="7"/>
      <c r="KAV67" s="8"/>
      <c r="KAW67" s="8"/>
      <c r="KAX67" s="8"/>
      <c r="KAZ67" s="8"/>
      <c r="KBA67" s="8"/>
      <c r="KBB67" s="29"/>
      <c r="KBC67" s="7"/>
      <c r="KBD67" s="7"/>
      <c r="KBE67" s="7"/>
      <c r="KBF67" s="8"/>
      <c r="KBG67" s="8"/>
      <c r="KBH67" s="8"/>
      <c r="KBJ67" s="8"/>
      <c r="KBK67" s="8"/>
      <c r="KBL67" s="29"/>
      <c r="KBM67" s="7"/>
      <c r="KBN67" s="7"/>
      <c r="KBO67" s="7"/>
      <c r="KBP67" s="8"/>
      <c r="KBQ67" s="8"/>
      <c r="KBR67" s="8"/>
      <c r="KBT67" s="8"/>
      <c r="KBU67" s="8"/>
      <c r="KBV67" s="29"/>
      <c r="KBW67" s="7"/>
      <c r="KBX67" s="7"/>
      <c r="KBY67" s="7"/>
      <c r="KBZ67" s="8"/>
      <c r="KCA67" s="8"/>
      <c r="KCB67" s="8"/>
      <c r="KCD67" s="8"/>
      <c r="KCE67" s="8"/>
      <c r="KCF67" s="29"/>
      <c r="KCG67" s="7"/>
      <c r="KCH67" s="7"/>
      <c r="KCI67" s="7"/>
      <c r="KCJ67" s="8"/>
      <c r="KCK67" s="8"/>
      <c r="KCL67" s="8"/>
      <c r="KCN67" s="8"/>
      <c r="KCO67" s="8"/>
      <c r="KCP67" s="29"/>
      <c r="KCQ67" s="7"/>
      <c r="KCR67" s="7"/>
      <c r="KCS67" s="7"/>
      <c r="KCT67" s="8"/>
      <c r="KCU67" s="8"/>
      <c r="KCV67" s="8"/>
      <c r="KCX67" s="8"/>
      <c r="KCY67" s="8"/>
      <c r="KCZ67" s="29"/>
      <c r="KDA67" s="7"/>
      <c r="KDB67" s="7"/>
      <c r="KDC67" s="7"/>
      <c r="KDD67" s="8"/>
      <c r="KDE67" s="8"/>
      <c r="KDF67" s="8"/>
      <c r="KDH67" s="8"/>
      <c r="KDI67" s="8"/>
      <c r="KDJ67" s="29"/>
      <c r="KDK67" s="7"/>
      <c r="KDL67" s="7"/>
      <c r="KDM67" s="7"/>
      <c r="KDN67" s="8"/>
      <c r="KDO67" s="8"/>
      <c r="KDP67" s="8"/>
      <c r="KDR67" s="8"/>
      <c r="KDS67" s="8"/>
      <c r="KDT67" s="29"/>
      <c r="KDU67" s="7"/>
      <c r="KDV67" s="7"/>
      <c r="KDW67" s="7"/>
      <c r="KDX67" s="8"/>
      <c r="KDY67" s="8"/>
      <c r="KDZ67" s="8"/>
      <c r="KEB67" s="8"/>
      <c r="KEC67" s="8"/>
      <c r="KED67" s="29"/>
      <c r="KEE67" s="7"/>
      <c r="KEF67" s="7"/>
      <c r="KEG67" s="7"/>
      <c r="KEH67" s="8"/>
      <c r="KEI67" s="8"/>
      <c r="KEJ67" s="8"/>
      <c r="KEL67" s="8"/>
      <c r="KEM67" s="8"/>
      <c r="KEN67" s="29"/>
      <c r="KEO67" s="7"/>
      <c r="KEP67" s="7"/>
      <c r="KEQ67" s="7"/>
      <c r="KER67" s="8"/>
      <c r="KES67" s="8"/>
      <c r="KET67" s="8"/>
      <c r="KEV67" s="8"/>
      <c r="KEW67" s="8"/>
      <c r="KEX67" s="29"/>
      <c r="KEY67" s="7"/>
      <c r="KEZ67" s="7"/>
      <c r="KFA67" s="7"/>
      <c r="KFB67" s="8"/>
      <c r="KFC67" s="8"/>
      <c r="KFD67" s="8"/>
      <c r="KFF67" s="8"/>
      <c r="KFG67" s="8"/>
      <c r="KFH67" s="29"/>
      <c r="KFI67" s="7"/>
      <c r="KFJ67" s="7"/>
      <c r="KFK67" s="7"/>
      <c r="KFL67" s="8"/>
      <c r="KFM67" s="8"/>
      <c r="KFN67" s="8"/>
      <c r="KFP67" s="8"/>
      <c r="KFQ67" s="8"/>
      <c r="KFR67" s="29"/>
      <c r="KFS67" s="7"/>
      <c r="KFT67" s="7"/>
      <c r="KFU67" s="7"/>
      <c r="KFV67" s="8"/>
      <c r="KFW67" s="8"/>
      <c r="KFX67" s="8"/>
      <c r="KFZ67" s="8"/>
      <c r="KGA67" s="8"/>
      <c r="KGB67" s="29"/>
      <c r="KGC67" s="7"/>
      <c r="KGD67" s="7"/>
      <c r="KGE67" s="7"/>
      <c r="KGF67" s="8"/>
      <c r="KGG67" s="8"/>
      <c r="KGH67" s="8"/>
      <c r="KGJ67" s="8"/>
      <c r="KGK67" s="8"/>
      <c r="KGL67" s="29"/>
      <c r="KGM67" s="7"/>
      <c r="KGN67" s="7"/>
      <c r="KGO67" s="7"/>
      <c r="KGP67" s="8"/>
      <c r="KGQ67" s="8"/>
      <c r="KGR67" s="8"/>
      <c r="KGT67" s="8"/>
      <c r="KGU67" s="8"/>
      <c r="KGV67" s="29"/>
      <c r="KGW67" s="7"/>
      <c r="KGX67" s="7"/>
      <c r="KGY67" s="7"/>
      <c r="KGZ67" s="8"/>
      <c r="KHA67" s="8"/>
      <c r="KHB67" s="8"/>
      <c r="KHD67" s="8"/>
      <c r="KHE67" s="8"/>
      <c r="KHF67" s="29"/>
      <c r="KHG67" s="7"/>
      <c r="KHH67" s="7"/>
      <c r="KHI67" s="7"/>
      <c r="KHJ67" s="8"/>
      <c r="KHK67" s="8"/>
      <c r="KHL67" s="8"/>
      <c r="KHN67" s="8"/>
      <c r="KHO67" s="8"/>
      <c r="KHP67" s="29"/>
      <c r="KHQ67" s="7"/>
      <c r="KHR67" s="7"/>
      <c r="KHS67" s="7"/>
      <c r="KHT67" s="8"/>
      <c r="KHU67" s="8"/>
      <c r="KHV67" s="8"/>
      <c r="KHX67" s="8"/>
      <c r="KHY67" s="8"/>
      <c r="KHZ67" s="29"/>
      <c r="KIA67" s="7"/>
      <c r="KIB67" s="7"/>
      <c r="KIC67" s="7"/>
      <c r="KID67" s="8"/>
      <c r="KIE67" s="8"/>
      <c r="KIF67" s="8"/>
      <c r="KIH67" s="8"/>
      <c r="KII67" s="8"/>
      <c r="KIJ67" s="29"/>
      <c r="KIK67" s="7"/>
      <c r="KIL67" s="7"/>
      <c r="KIM67" s="7"/>
      <c r="KIN67" s="8"/>
      <c r="KIO67" s="8"/>
      <c r="KIP67" s="8"/>
      <c r="KIR67" s="8"/>
      <c r="KIS67" s="8"/>
      <c r="KIT67" s="29"/>
      <c r="KIU67" s="7"/>
      <c r="KIV67" s="7"/>
      <c r="KIW67" s="7"/>
      <c r="KIX67" s="8"/>
      <c r="KIY67" s="8"/>
      <c r="KIZ67" s="8"/>
      <c r="KJB67" s="8"/>
      <c r="KJC67" s="8"/>
      <c r="KJD67" s="29"/>
      <c r="KJE67" s="7"/>
      <c r="KJF67" s="7"/>
      <c r="KJG67" s="7"/>
      <c r="KJH67" s="8"/>
      <c r="KJI67" s="8"/>
      <c r="KJJ67" s="8"/>
      <c r="KJL67" s="8"/>
      <c r="KJM67" s="8"/>
      <c r="KJN67" s="29"/>
      <c r="KJO67" s="7"/>
      <c r="KJP67" s="7"/>
      <c r="KJQ67" s="7"/>
      <c r="KJR67" s="8"/>
      <c r="KJS67" s="8"/>
      <c r="KJT67" s="8"/>
      <c r="KJV67" s="8"/>
      <c r="KJW67" s="8"/>
      <c r="KJX67" s="29"/>
      <c r="KJY67" s="7"/>
      <c r="KJZ67" s="7"/>
      <c r="KKA67" s="7"/>
      <c r="KKB67" s="8"/>
      <c r="KKC67" s="8"/>
      <c r="KKD67" s="8"/>
      <c r="KKF67" s="8"/>
      <c r="KKG67" s="8"/>
      <c r="KKH67" s="29"/>
      <c r="KKI67" s="7"/>
      <c r="KKJ67" s="7"/>
      <c r="KKK67" s="7"/>
      <c r="KKL67" s="8"/>
      <c r="KKM67" s="8"/>
      <c r="KKN67" s="8"/>
      <c r="KKP67" s="8"/>
      <c r="KKQ67" s="8"/>
      <c r="KKR67" s="29"/>
      <c r="KKS67" s="7"/>
      <c r="KKT67" s="7"/>
      <c r="KKU67" s="7"/>
      <c r="KKV67" s="8"/>
      <c r="KKW67" s="8"/>
      <c r="KKX67" s="8"/>
      <c r="KKZ67" s="8"/>
      <c r="KLA67" s="8"/>
      <c r="KLB67" s="29"/>
      <c r="KLC67" s="7"/>
      <c r="KLD67" s="7"/>
      <c r="KLE67" s="7"/>
      <c r="KLF67" s="8"/>
      <c r="KLG67" s="8"/>
      <c r="KLH67" s="8"/>
      <c r="KLJ67" s="8"/>
      <c r="KLK67" s="8"/>
      <c r="KLL67" s="29"/>
      <c r="KLM67" s="7"/>
      <c r="KLN67" s="7"/>
      <c r="KLO67" s="7"/>
      <c r="KLP67" s="8"/>
      <c r="KLQ67" s="8"/>
      <c r="KLR67" s="8"/>
      <c r="KLT67" s="8"/>
      <c r="KLU67" s="8"/>
      <c r="KLV67" s="29"/>
      <c r="KLW67" s="7"/>
      <c r="KLX67" s="7"/>
      <c r="KLY67" s="7"/>
      <c r="KLZ67" s="8"/>
      <c r="KMA67" s="8"/>
      <c r="KMB67" s="8"/>
      <c r="KMD67" s="8"/>
      <c r="KME67" s="8"/>
      <c r="KMF67" s="29"/>
      <c r="KMG67" s="7"/>
      <c r="KMH67" s="7"/>
      <c r="KMI67" s="7"/>
      <c r="KMJ67" s="8"/>
      <c r="KMK67" s="8"/>
      <c r="KML67" s="8"/>
      <c r="KMN67" s="8"/>
      <c r="KMO67" s="8"/>
      <c r="KMP67" s="29"/>
      <c r="KMQ67" s="7"/>
      <c r="KMR67" s="7"/>
      <c r="KMS67" s="7"/>
      <c r="KMT67" s="8"/>
      <c r="KMU67" s="8"/>
      <c r="KMV67" s="8"/>
      <c r="KMX67" s="8"/>
      <c r="KMY67" s="8"/>
      <c r="KMZ67" s="29"/>
      <c r="KNA67" s="7"/>
      <c r="KNB67" s="7"/>
      <c r="KNC67" s="7"/>
      <c r="KND67" s="8"/>
      <c r="KNE67" s="8"/>
      <c r="KNF67" s="8"/>
      <c r="KNH67" s="8"/>
      <c r="KNI67" s="8"/>
      <c r="KNJ67" s="29"/>
      <c r="KNK67" s="7"/>
      <c r="KNL67" s="7"/>
      <c r="KNM67" s="7"/>
      <c r="KNN67" s="8"/>
      <c r="KNO67" s="8"/>
      <c r="KNP67" s="8"/>
      <c r="KNR67" s="8"/>
      <c r="KNS67" s="8"/>
      <c r="KNT67" s="29"/>
      <c r="KNU67" s="7"/>
      <c r="KNV67" s="7"/>
      <c r="KNW67" s="7"/>
      <c r="KNX67" s="8"/>
      <c r="KNY67" s="8"/>
      <c r="KNZ67" s="8"/>
      <c r="KOB67" s="8"/>
      <c r="KOC67" s="8"/>
      <c r="KOD67" s="29"/>
      <c r="KOE67" s="7"/>
      <c r="KOF67" s="7"/>
      <c r="KOG67" s="7"/>
      <c r="KOH67" s="8"/>
      <c r="KOI67" s="8"/>
      <c r="KOJ67" s="8"/>
      <c r="KOL67" s="8"/>
      <c r="KOM67" s="8"/>
      <c r="KON67" s="29"/>
      <c r="KOO67" s="7"/>
      <c r="KOP67" s="7"/>
      <c r="KOQ67" s="7"/>
      <c r="KOR67" s="8"/>
      <c r="KOS67" s="8"/>
      <c r="KOT67" s="8"/>
      <c r="KOV67" s="8"/>
      <c r="KOW67" s="8"/>
      <c r="KOX67" s="29"/>
      <c r="KOY67" s="7"/>
      <c r="KOZ67" s="7"/>
      <c r="KPA67" s="7"/>
      <c r="KPB67" s="8"/>
      <c r="KPC67" s="8"/>
      <c r="KPD67" s="8"/>
      <c r="KPF67" s="8"/>
      <c r="KPG67" s="8"/>
      <c r="KPH67" s="29"/>
      <c r="KPI67" s="7"/>
      <c r="KPJ67" s="7"/>
      <c r="KPK67" s="7"/>
      <c r="KPL67" s="8"/>
      <c r="KPM67" s="8"/>
      <c r="KPN67" s="8"/>
      <c r="KPP67" s="8"/>
      <c r="KPQ67" s="8"/>
      <c r="KPR67" s="29"/>
      <c r="KPS67" s="7"/>
      <c r="KPT67" s="7"/>
      <c r="KPU67" s="7"/>
      <c r="KPV67" s="8"/>
      <c r="KPW67" s="8"/>
      <c r="KPX67" s="8"/>
      <c r="KPZ67" s="8"/>
      <c r="KQA67" s="8"/>
      <c r="KQB67" s="29"/>
      <c r="KQC67" s="7"/>
      <c r="KQD67" s="7"/>
      <c r="KQE67" s="7"/>
      <c r="KQF67" s="8"/>
      <c r="KQG67" s="8"/>
      <c r="KQH67" s="8"/>
      <c r="KQJ67" s="8"/>
      <c r="KQK67" s="8"/>
      <c r="KQL67" s="29"/>
      <c r="KQM67" s="7"/>
      <c r="KQN67" s="7"/>
      <c r="KQO67" s="7"/>
      <c r="KQP67" s="8"/>
      <c r="KQQ67" s="8"/>
      <c r="KQR67" s="8"/>
      <c r="KQT67" s="8"/>
      <c r="KQU67" s="8"/>
      <c r="KQV67" s="29"/>
      <c r="KQW67" s="7"/>
      <c r="KQX67" s="7"/>
      <c r="KQY67" s="7"/>
      <c r="KQZ67" s="8"/>
      <c r="KRA67" s="8"/>
      <c r="KRB67" s="8"/>
      <c r="KRD67" s="8"/>
      <c r="KRE67" s="8"/>
      <c r="KRF67" s="29"/>
      <c r="KRG67" s="7"/>
      <c r="KRH67" s="7"/>
      <c r="KRI67" s="7"/>
      <c r="KRJ67" s="8"/>
      <c r="KRK67" s="8"/>
      <c r="KRL67" s="8"/>
      <c r="KRN67" s="8"/>
      <c r="KRO67" s="8"/>
      <c r="KRP67" s="29"/>
      <c r="KRQ67" s="7"/>
      <c r="KRR67" s="7"/>
      <c r="KRS67" s="7"/>
      <c r="KRT67" s="8"/>
      <c r="KRU67" s="8"/>
      <c r="KRV67" s="8"/>
      <c r="KRX67" s="8"/>
      <c r="KRY67" s="8"/>
      <c r="KRZ67" s="29"/>
      <c r="KSA67" s="7"/>
      <c r="KSB67" s="7"/>
      <c r="KSC67" s="7"/>
      <c r="KSD67" s="8"/>
      <c r="KSE67" s="8"/>
      <c r="KSF67" s="8"/>
      <c r="KSH67" s="8"/>
      <c r="KSI67" s="8"/>
      <c r="KSJ67" s="29"/>
      <c r="KSK67" s="7"/>
      <c r="KSL67" s="7"/>
      <c r="KSM67" s="7"/>
      <c r="KSN67" s="8"/>
      <c r="KSO67" s="8"/>
      <c r="KSP67" s="8"/>
      <c r="KSR67" s="8"/>
      <c r="KSS67" s="8"/>
      <c r="KST67" s="29"/>
      <c r="KSU67" s="7"/>
      <c r="KSV67" s="7"/>
      <c r="KSW67" s="7"/>
      <c r="KSX67" s="8"/>
      <c r="KSY67" s="8"/>
      <c r="KSZ67" s="8"/>
      <c r="KTB67" s="8"/>
      <c r="KTC67" s="8"/>
      <c r="KTD67" s="29"/>
      <c r="KTE67" s="7"/>
      <c r="KTF67" s="7"/>
      <c r="KTG67" s="7"/>
      <c r="KTH67" s="8"/>
      <c r="KTI67" s="8"/>
      <c r="KTJ67" s="8"/>
      <c r="KTL67" s="8"/>
      <c r="KTM67" s="8"/>
      <c r="KTN67" s="29"/>
      <c r="KTO67" s="7"/>
      <c r="KTP67" s="7"/>
      <c r="KTQ67" s="7"/>
      <c r="KTR67" s="8"/>
      <c r="KTS67" s="8"/>
      <c r="KTT67" s="8"/>
      <c r="KTV67" s="8"/>
      <c r="KTW67" s="8"/>
      <c r="KTX67" s="29"/>
      <c r="KTY67" s="7"/>
      <c r="KTZ67" s="7"/>
      <c r="KUA67" s="7"/>
      <c r="KUB67" s="8"/>
      <c r="KUC67" s="8"/>
      <c r="KUD67" s="8"/>
      <c r="KUF67" s="8"/>
      <c r="KUG67" s="8"/>
      <c r="KUH67" s="29"/>
      <c r="KUI67" s="7"/>
      <c r="KUJ67" s="7"/>
      <c r="KUK67" s="7"/>
      <c r="KUL67" s="8"/>
      <c r="KUM67" s="8"/>
      <c r="KUN67" s="8"/>
      <c r="KUP67" s="8"/>
      <c r="KUQ67" s="8"/>
      <c r="KUR67" s="29"/>
      <c r="KUS67" s="7"/>
      <c r="KUT67" s="7"/>
      <c r="KUU67" s="7"/>
      <c r="KUV67" s="8"/>
      <c r="KUW67" s="8"/>
      <c r="KUX67" s="8"/>
      <c r="KUZ67" s="8"/>
      <c r="KVA67" s="8"/>
      <c r="KVB67" s="29"/>
      <c r="KVC67" s="7"/>
      <c r="KVD67" s="7"/>
      <c r="KVE67" s="7"/>
      <c r="KVF67" s="8"/>
      <c r="KVG67" s="8"/>
      <c r="KVH67" s="8"/>
      <c r="KVJ67" s="8"/>
      <c r="KVK67" s="8"/>
      <c r="KVL67" s="29"/>
      <c r="KVM67" s="7"/>
      <c r="KVN67" s="7"/>
      <c r="KVO67" s="7"/>
      <c r="KVP67" s="8"/>
      <c r="KVQ67" s="8"/>
      <c r="KVR67" s="8"/>
      <c r="KVT67" s="8"/>
      <c r="KVU67" s="8"/>
      <c r="KVV67" s="29"/>
      <c r="KVW67" s="7"/>
      <c r="KVX67" s="7"/>
      <c r="KVY67" s="7"/>
      <c r="KVZ67" s="8"/>
      <c r="KWA67" s="8"/>
      <c r="KWB67" s="8"/>
      <c r="KWD67" s="8"/>
      <c r="KWE67" s="8"/>
      <c r="KWF67" s="29"/>
      <c r="KWG67" s="7"/>
      <c r="KWH67" s="7"/>
      <c r="KWI67" s="7"/>
      <c r="KWJ67" s="8"/>
      <c r="KWK67" s="8"/>
      <c r="KWL67" s="8"/>
      <c r="KWN67" s="8"/>
      <c r="KWO67" s="8"/>
      <c r="KWP67" s="29"/>
      <c r="KWQ67" s="7"/>
      <c r="KWR67" s="7"/>
      <c r="KWS67" s="7"/>
      <c r="KWT67" s="8"/>
      <c r="KWU67" s="8"/>
      <c r="KWV67" s="8"/>
      <c r="KWX67" s="8"/>
      <c r="KWY67" s="8"/>
      <c r="KWZ67" s="29"/>
      <c r="KXA67" s="7"/>
      <c r="KXB67" s="7"/>
      <c r="KXC67" s="7"/>
      <c r="KXD67" s="8"/>
      <c r="KXE67" s="8"/>
      <c r="KXF67" s="8"/>
      <c r="KXH67" s="8"/>
      <c r="KXI67" s="8"/>
      <c r="KXJ67" s="29"/>
      <c r="KXK67" s="7"/>
      <c r="KXL67" s="7"/>
      <c r="KXM67" s="7"/>
      <c r="KXN67" s="8"/>
      <c r="KXO67" s="8"/>
      <c r="KXP67" s="8"/>
      <c r="KXR67" s="8"/>
      <c r="KXS67" s="8"/>
      <c r="KXT67" s="29"/>
      <c r="KXU67" s="7"/>
      <c r="KXV67" s="7"/>
      <c r="KXW67" s="7"/>
      <c r="KXX67" s="8"/>
      <c r="KXY67" s="8"/>
      <c r="KXZ67" s="8"/>
      <c r="KYB67" s="8"/>
      <c r="KYC67" s="8"/>
      <c r="KYD67" s="29"/>
      <c r="KYE67" s="7"/>
      <c r="KYF67" s="7"/>
      <c r="KYG67" s="7"/>
      <c r="KYH67" s="8"/>
      <c r="KYI67" s="8"/>
      <c r="KYJ67" s="8"/>
      <c r="KYL67" s="8"/>
      <c r="KYM67" s="8"/>
      <c r="KYN67" s="29"/>
      <c r="KYO67" s="7"/>
      <c r="KYP67" s="7"/>
      <c r="KYQ67" s="7"/>
      <c r="KYR67" s="8"/>
      <c r="KYS67" s="8"/>
      <c r="KYT67" s="8"/>
      <c r="KYV67" s="8"/>
      <c r="KYW67" s="8"/>
      <c r="KYX67" s="29"/>
      <c r="KYY67" s="7"/>
      <c r="KYZ67" s="7"/>
      <c r="KZA67" s="7"/>
      <c r="KZB67" s="8"/>
      <c r="KZC67" s="8"/>
      <c r="KZD67" s="8"/>
      <c r="KZF67" s="8"/>
      <c r="KZG67" s="8"/>
      <c r="KZH67" s="29"/>
      <c r="KZI67" s="7"/>
      <c r="KZJ67" s="7"/>
      <c r="KZK67" s="7"/>
      <c r="KZL67" s="8"/>
      <c r="KZM67" s="8"/>
      <c r="KZN67" s="8"/>
      <c r="KZP67" s="8"/>
      <c r="KZQ67" s="8"/>
      <c r="KZR67" s="29"/>
      <c r="KZS67" s="7"/>
      <c r="KZT67" s="7"/>
      <c r="KZU67" s="7"/>
      <c r="KZV67" s="8"/>
      <c r="KZW67" s="8"/>
      <c r="KZX67" s="8"/>
      <c r="KZZ67" s="8"/>
      <c r="LAA67" s="8"/>
      <c r="LAB67" s="29"/>
      <c r="LAC67" s="7"/>
      <c r="LAD67" s="7"/>
      <c r="LAE67" s="7"/>
      <c r="LAF67" s="8"/>
      <c r="LAG67" s="8"/>
      <c r="LAH67" s="8"/>
      <c r="LAJ67" s="8"/>
      <c r="LAK67" s="8"/>
      <c r="LAL67" s="29"/>
      <c r="LAM67" s="7"/>
      <c r="LAN67" s="7"/>
      <c r="LAO67" s="7"/>
      <c r="LAP67" s="8"/>
      <c r="LAQ67" s="8"/>
      <c r="LAR67" s="8"/>
      <c r="LAT67" s="8"/>
      <c r="LAU67" s="8"/>
      <c r="LAV67" s="29"/>
      <c r="LAW67" s="7"/>
      <c r="LAX67" s="7"/>
      <c r="LAY67" s="7"/>
      <c r="LAZ67" s="8"/>
      <c r="LBA67" s="8"/>
      <c r="LBB67" s="8"/>
      <c r="LBD67" s="8"/>
      <c r="LBE67" s="8"/>
      <c r="LBF67" s="29"/>
      <c r="LBG67" s="7"/>
      <c r="LBH67" s="7"/>
      <c r="LBI67" s="7"/>
      <c r="LBJ67" s="8"/>
      <c r="LBK67" s="8"/>
      <c r="LBL67" s="8"/>
      <c r="LBN67" s="8"/>
      <c r="LBO67" s="8"/>
      <c r="LBP67" s="29"/>
      <c r="LBQ67" s="7"/>
      <c r="LBR67" s="7"/>
      <c r="LBS67" s="7"/>
      <c r="LBT67" s="8"/>
      <c r="LBU67" s="8"/>
      <c r="LBV67" s="8"/>
      <c r="LBX67" s="8"/>
      <c r="LBY67" s="8"/>
      <c r="LBZ67" s="29"/>
      <c r="LCA67" s="7"/>
      <c r="LCB67" s="7"/>
      <c r="LCC67" s="7"/>
      <c r="LCD67" s="8"/>
      <c r="LCE67" s="8"/>
      <c r="LCF67" s="8"/>
      <c r="LCH67" s="8"/>
      <c r="LCI67" s="8"/>
      <c r="LCJ67" s="29"/>
      <c r="LCK67" s="7"/>
      <c r="LCL67" s="7"/>
      <c r="LCM67" s="7"/>
      <c r="LCN67" s="8"/>
      <c r="LCO67" s="8"/>
      <c r="LCP67" s="8"/>
      <c r="LCR67" s="8"/>
      <c r="LCS67" s="8"/>
      <c r="LCT67" s="29"/>
      <c r="LCU67" s="7"/>
      <c r="LCV67" s="7"/>
      <c r="LCW67" s="7"/>
      <c r="LCX67" s="8"/>
      <c r="LCY67" s="8"/>
      <c r="LCZ67" s="8"/>
      <c r="LDB67" s="8"/>
      <c r="LDC67" s="8"/>
      <c r="LDD67" s="29"/>
      <c r="LDE67" s="7"/>
      <c r="LDF67" s="7"/>
      <c r="LDG67" s="7"/>
      <c r="LDH67" s="8"/>
      <c r="LDI67" s="8"/>
      <c r="LDJ67" s="8"/>
      <c r="LDL67" s="8"/>
      <c r="LDM67" s="8"/>
      <c r="LDN67" s="29"/>
      <c r="LDO67" s="7"/>
      <c r="LDP67" s="7"/>
      <c r="LDQ67" s="7"/>
      <c r="LDR67" s="8"/>
      <c r="LDS67" s="8"/>
      <c r="LDT67" s="8"/>
      <c r="LDV67" s="8"/>
      <c r="LDW67" s="8"/>
      <c r="LDX67" s="29"/>
      <c r="LDY67" s="7"/>
      <c r="LDZ67" s="7"/>
      <c r="LEA67" s="7"/>
      <c r="LEB67" s="8"/>
      <c r="LEC67" s="8"/>
      <c r="LED67" s="8"/>
      <c r="LEF67" s="8"/>
      <c r="LEG67" s="8"/>
      <c r="LEH67" s="29"/>
      <c r="LEI67" s="7"/>
      <c r="LEJ67" s="7"/>
      <c r="LEK67" s="7"/>
      <c r="LEL67" s="8"/>
      <c r="LEM67" s="8"/>
      <c r="LEN67" s="8"/>
      <c r="LEP67" s="8"/>
      <c r="LEQ67" s="8"/>
      <c r="LER67" s="29"/>
      <c r="LES67" s="7"/>
      <c r="LET67" s="7"/>
      <c r="LEU67" s="7"/>
      <c r="LEV67" s="8"/>
      <c r="LEW67" s="8"/>
      <c r="LEX67" s="8"/>
      <c r="LEZ67" s="8"/>
      <c r="LFA67" s="8"/>
      <c r="LFB67" s="29"/>
      <c r="LFC67" s="7"/>
      <c r="LFD67" s="7"/>
      <c r="LFE67" s="7"/>
      <c r="LFF67" s="8"/>
      <c r="LFG67" s="8"/>
      <c r="LFH67" s="8"/>
      <c r="LFJ67" s="8"/>
      <c r="LFK67" s="8"/>
      <c r="LFL67" s="29"/>
      <c r="LFM67" s="7"/>
      <c r="LFN67" s="7"/>
      <c r="LFO67" s="7"/>
      <c r="LFP67" s="8"/>
      <c r="LFQ67" s="8"/>
      <c r="LFR67" s="8"/>
      <c r="LFT67" s="8"/>
      <c r="LFU67" s="8"/>
      <c r="LFV67" s="29"/>
      <c r="LFW67" s="7"/>
      <c r="LFX67" s="7"/>
      <c r="LFY67" s="7"/>
      <c r="LFZ67" s="8"/>
      <c r="LGA67" s="8"/>
      <c r="LGB67" s="8"/>
      <c r="LGD67" s="8"/>
      <c r="LGE67" s="8"/>
      <c r="LGF67" s="29"/>
      <c r="LGG67" s="7"/>
      <c r="LGH67" s="7"/>
      <c r="LGI67" s="7"/>
      <c r="LGJ67" s="8"/>
      <c r="LGK67" s="8"/>
      <c r="LGL67" s="8"/>
      <c r="LGN67" s="8"/>
      <c r="LGO67" s="8"/>
      <c r="LGP67" s="29"/>
      <c r="LGQ67" s="7"/>
      <c r="LGR67" s="7"/>
      <c r="LGS67" s="7"/>
      <c r="LGT67" s="8"/>
      <c r="LGU67" s="8"/>
      <c r="LGV67" s="8"/>
      <c r="LGX67" s="8"/>
      <c r="LGY67" s="8"/>
      <c r="LGZ67" s="29"/>
      <c r="LHA67" s="7"/>
      <c r="LHB67" s="7"/>
      <c r="LHC67" s="7"/>
      <c r="LHD67" s="8"/>
      <c r="LHE67" s="8"/>
      <c r="LHF67" s="8"/>
      <c r="LHH67" s="8"/>
      <c r="LHI67" s="8"/>
      <c r="LHJ67" s="29"/>
      <c r="LHK67" s="7"/>
      <c r="LHL67" s="7"/>
      <c r="LHM67" s="7"/>
      <c r="LHN67" s="8"/>
      <c r="LHO67" s="8"/>
      <c r="LHP67" s="8"/>
      <c r="LHR67" s="8"/>
      <c r="LHS67" s="8"/>
      <c r="LHT67" s="29"/>
      <c r="LHU67" s="7"/>
      <c r="LHV67" s="7"/>
      <c r="LHW67" s="7"/>
      <c r="LHX67" s="8"/>
      <c r="LHY67" s="8"/>
      <c r="LHZ67" s="8"/>
      <c r="LIB67" s="8"/>
      <c r="LIC67" s="8"/>
      <c r="LID67" s="29"/>
      <c r="LIE67" s="7"/>
      <c r="LIF67" s="7"/>
      <c r="LIG67" s="7"/>
      <c r="LIH67" s="8"/>
      <c r="LII67" s="8"/>
      <c r="LIJ67" s="8"/>
      <c r="LIL67" s="8"/>
      <c r="LIM67" s="8"/>
      <c r="LIN67" s="29"/>
      <c r="LIO67" s="7"/>
      <c r="LIP67" s="7"/>
      <c r="LIQ67" s="7"/>
      <c r="LIR67" s="8"/>
      <c r="LIS67" s="8"/>
      <c r="LIT67" s="8"/>
      <c r="LIV67" s="8"/>
      <c r="LIW67" s="8"/>
      <c r="LIX67" s="29"/>
      <c r="LIY67" s="7"/>
      <c r="LIZ67" s="7"/>
      <c r="LJA67" s="7"/>
      <c r="LJB67" s="8"/>
      <c r="LJC67" s="8"/>
      <c r="LJD67" s="8"/>
      <c r="LJF67" s="8"/>
      <c r="LJG67" s="8"/>
      <c r="LJH67" s="29"/>
      <c r="LJI67" s="7"/>
      <c r="LJJ67" s="7"/>
      <c r="LJK67" s="7"/>
      <c r="LJL67" s="8"/>
      <c r="LJM67" s="8"/>
      <c r="LJN67" s="8"/>
      <c r="LJP67" s="8"/>
      <c r="LJQ67" s="8"/>
      <c r="LJR67" s="29"/>
      <c r="LJS67" s="7"/>
      <c r="LJT67" s="7"/>
      <c r="LJU67" s="7"/>
      <c r="LJV67" s="8"/>
      <c r="LJW67" s="8"/>
      <c r="LJX67" s="8"/>
      <c r="LJZ67" s="8"/>
      <c r="LKA67" s="8"/>
      <c r="LKB67" s="29"/>
      <c r="LKC67" s="7"/>
      <c r="LKD67" s="7"/>
      <c r="LKE67" s="7"/>
      <c r="LKF67" s="8"/>
      <c r="LKG67" s="8"/>
      <c r="LKH67" s="8"/>
      <c r="LKJ67" s="8"/>
      <c r="LKK67" s="8"/>
      <c r="LKL67" s="29"/>
      <c r="LKM67" s="7"/>
      <c r="LKN67" s="7"/>
      <c r="LKO67" s="7"/>
      <c r="LKP67" s="8"/>
      <c r="LKQ67" s="8"/>
      <c r="LKR67" s="8"/>
      <c r="LKT67" s="8"/>
      <c r="LKU67" s="8"/>
      <c r="LKV67" s="29"/>
      <c r="LKW67" s="7"/>
      <c r="LKX67" s="7"/>
      <c r="LKY67" s="7"/>
      <c r="LKZ67" s="8"/>
      <c r="LLA67" s="8"/>
      <c r="LLB67" s="8"/>
      <c r="LLD67" s="8"/>
      <c r="LLE67" s="8"/>
      <c r="LLF67" s="29"/>
      <c r="LLG67" s="7"/>
      <c r="LLH67" s="7"/>
      <c r="LLI67" s="7"/>
      <c r="LLJ67" s="8"/>
      <c r="LLK67" s="8"/>
      <c r="LLL67" s="8"/>
      <c r="LLN67" s="8"/>
      <c r="LLO67" s="8"/>
      <c r="LLP67" s="29"/>
      <c r="LLQ67" s="7"/>
      <c r="LLR67" s="7"/>
      <c r="LLS67" s="7"/>
      <c r="LLT67" s="8"/>
      <c r="LLU67" s="8"/>
      <c r="LLV67" s="8"/>
      <c r="LLX67" s="8"/>
      <c r="LLY67" s="8"/>
      <c r="LLZ67" s="29"/>
      <c r="LMA67" s="7"/>
      <c r="LMB67" s="7"/>
      <c r="LMC67" s="7"/>
      <c r="LMD67" s="8"/>
      <c r="LME67" s="8"/>
      <c r="LMF67" s="8"/>
      <c r="LMH67" s="8"/>
      <c r="LMI67" s="8"/>
      <c r="LMJ67" s="29"/>
      <c r="LMK67" s="7"/>
      <c r="LML67" s="7"/>
      <c r="LMM67" s="7"/>
      <c r="LMN67" s="8"/>
      <c r="LMO67" s="8"/>
      <c r="LMP67" s="8"/>
      <c r="LMR67" s="8"/>
      <c r="LMS67" s="8"/>
      <c r="LMT67" s="29"/>
      <c r="LMU67" s="7"/>
      <c r="LMV67" s="7"/>
      <c r="LMW67" s="7"/>
      <c r="LMX67" s="8"/>
      <c r="LMY67" s="8"/>
      <c r="LMZ67" s="8"/>
      <c r="LNB67" s="8"/>
      <c r="LNC67" s="8"/>
      <c r="LND67" s="29"/>
      <c r="LNE67" s="7"/>
      <c r="LNF67" s="7"/>
      <c r="LNG67" s="7"/>
      <c r="LNH67" s="8"/>
      <c r="LNI67" s="8"/>
      <c r="LNJ67" s="8"/>
      <c r="LNL67" s="8"/>
      <c r="LNM67" s="8"/>
      <c r="LNN67" s="29"/>
      <c r="LNO67" s="7"/>
      <c r="LNP67" s="7"/>
      <c r="LNQ67" s="7"/>
      <c r="LNR67" s="8"/>
      <c r="LNS67" s="8"/>
      <c r="LNT67" s="8"/>
      <c r="LNV67" s="8"/>
      <c r="LNW67" s="8"/>
      <c r="LNX67" s="29"/>
      <c r="LNY67" s="7"/>
      <c r="LNZ67" s="7"/>
      <c r="LOA67" s="7"/>
      <c r="LOB67" s="8"/>
      <c r="LOC67" s="8"/>
      <c r="LOD67" s="8"/>
      <c r="LOF67" s="8"/>
      <c r="LOG67" s="8"/>
      <c r="LOH67" s="29"/>
      <c r="LOI67" s="7"/>
      <c r="LOJ67" s="7"/>
      <c r="LOK67" s="7"/>
      <c r="LOL67" s="8"/>
      <c r="LOM67" s="8"/>
      <c r="LON67" s="8"/>
      <c r="LOP67" s="8"/>
      <c r="LOQ67" s="8"/>
      <c r="LOR67" s="29"/>
      <c r="LOS67" s="7"/>
      <c r="LOT67" s="7"/>
      <c r="LOU67" s="7"/>
      <c r="LOV67" s="8"/>
      <c r="LOW67" s="8"/>
      <c r="LOX67" s="8"/>
      <c r="LOZ67" s="8"/>
      <c r="LPA67" s="8"/>
      <c r="LPB67" s="29"/>
      <c r="LPC67" s="7"/>
      <c r="LPD67" s="7"/>
      <c r="LPE67" s="7"/>
      <c r="LPF67" s="8"/>
      <c r="LPG67" s="8"/>
      <c r="LPH67" s="8"/>
      <c r="LPJ67" s="8"/>
      <c r="LPK67" s="8"/>
      <c r="LPL67" s="29"/>
      <c r="LPM67" s="7"/>
      <c r="LPN67" s="7"/>
      <c r="LPO67" s="7"/>
      <c r="LPP67" s="8"/>
      <c r="LPQ67" s="8"/>
      <c r="LPR67" s="8"/>
      <c r="LPT67" s="8"/>
      <c r="LPU67" s="8"/>
      <c r="LPV67" s="29"/>
      <c r="LPW67" s="7"/>
      <c r="LPX67" s="7"/>
      <c r="LPY67" s="7"/>
      <c r="LPZ67" s="8"/>
      <c r="LQA67" s="8"/>
      <c r="LQB67" s="8"/>
      <c r="LQD67" s="8"/>
      <c r="LQE67" s="8"/>
      <c r="LQF67" s="29"/>
      <c r="LQG67" s="7"/>
      <c r="LQH67" s="7"/>
      <c r="LQI67" s="7"/>
      <c r="LQJ67" s="8"/>
      <c r="LQK67" s="8"/>
      <c r="LQL67" s="8"/>
      <c r="LQN67" s="8"/>
      <c r="LQO67" s="8"/>
      <c r="LQP67" s="29"/>
      <c r="LQQ67" s="7"/>
      <c r="LQR67" s="7"/>
      <c r="LQS67" s="7"/>
      <c r="LQT67" s="8"/>
      <c r="LQU67" s="8"/>
      <c r="LQV67" s="8"/>
      <c r="LQX67" s="8"/>
      <c r="LQY67" s="8"/>
      <c r="LQZ67" s="29"/>
      <c r="LRA67" s="7"/>
      <c r="LRB67" s="7"/>
      <c r="LRC67" s="7"/>
      <c r="LRD67" s="8"/>
      <c r="LRE67" s="8"/>
      <c r="LRF67" s="8"/>
      <c r="LRH67" s="8"/>
      <c r="LRI67" s="8"/>
      <c r="LRJ67" s="29"/>
      <c r="LRK67" s="7"/>
      <c r="LRL67" s="7"/>
      <c r="LRM67" s="7"/>
      <c r="LRN67" s="8"/>
      <c r="LRO67" s="8"/>
      <c r="LRP67" s="8"/>
      <c r="LRR67" s="8"/>
      <c r="LRS67" s="8"/>
      <c r="LRT67" s="29"/>
      <c r="LRU67" s="7"/>
      <c r="LRV67" s="7"/>
      <c r="LRW67" s="7"/>
      <c r="LRX67" s="8"/>
      <c r="LRY67" s="8"/>
      <c r="LRZ67" s="8"/>
      <c r="LSB67" s="8"/>
      <c r="LSC67" s="8"/>
      <c r="LSD67" s="29"/>
      <c r="LSE67" s="7"/>
      <c r="LSF67" s="7"/>
      <c r="LSG67" s="7"/>
      <c r="LSH67" s="8"/>
      <c r="LSI67" s="8"/>
      <c r="LSJ67" s="8"/>
      <c r="LSL67" s="8"/>
      <c r="LSM67" s="8"/>
      <c r="LSN67" s="29"/>
      <c r="LSO67" s="7"/>
      <c r="LSP67" s="7"/>
      <c r="LSQ67" s="7"/>
      <c r="LSR67" s="8"/>
      <c r="LSS67" s="8"/>
      <c r="LST67" s="8"/>
      <c r="LSV67" s="8"/>
      <c r="LSW67" s="8"/>
      <c r="LSX67" s="29"/>
      <c r="LSY67" s="7"/>
      <c r="LSZ67" s="7"/>
      <c r="LTA67" s="7"/>
      <c r="LTB67" s="8"/>
      <c r="LTC67" s="8"/>
      <c r="LTD67" s="8"/>
      <c r="LTF67" s="8"/>
      <c r="LTG67" s="8"/>
      <c r="LTH67" s="29"/>
      <c r="LTI67" s="7"/>
      <c r="LTJ67" s="7"/>
      <c r="LTK67" s="7"/>
      <c r="LTL67" s="8"/>
      <c r="LTM67" s="8"/>
      <c r="LTN67" s="8"/>
      <c r="LTP67" s="8"/>
      <c r="LTQ67" s="8"/>
      <c r="LTR67" s="29"/>
      <c r="LTS67" s="7"/>
      <c r="LTT67" s="7"/>
      <c r="LTU67" s="7"/>
      <c r="LTV67" s="8"/>
      <c r="LTW67" s="8"/>
      <c r="LTX67" s="8"/>
      <c r="LTZ67" s="8"/>
      <c r="LUA67" s="8"/>
      <c r="LUB67" s="29"/>
      <c r="LUC67" s="7"/>
      <c r="LUD67" s="7"/>
      <c r="LUE67" s="7"/>
      <c r="LUF67" s="8"/>
      <c r="LUG67" s="8"/>
      <c r="LUH67" s="8"/>
      <c r="LUJ67" s="8"/>
      <c r="LUK67" s="8"/>
      <c r="LUL67" s="29"/>
      <c r="LUM67" s="7"/>
      <c r="LUN67" s="7"/>
      <c r="LUO67" s="7"/>
      <c r="LUP67" s="8"/>
      <c r="LUQ67" s="8"/>
      <c r="LUR67" s="8"/>
      <c r="LUT67" s="8"/>
      <c r="LUU67" s="8"/>
      <c r="LUV67" s="29"/>
      <c r="LUW67" s="7"/>
      <c r="LUX67" s="7"/>
      <c r="LUY67" s="7"/>
      <c r="LUZ67" s="8"/>
      <c r="LVA67" s="8"/>
      <c r="LVB67" s="8"/>
      <c r="LVD67" s="8"/>
      <c r="LVE67" s="8"/>
      <c r="LVF67" s="29"/>
      <c r="LVG67" s="7"/>
      <c r="LVH67" s="7"/>
      <c r="LVI67" s="7"/>
      <c r="LVJ67" s="8"/>
      <c r="LVK67" s="8"/>
      <c r="LVL67" s="8"/>
      <c r="LVN67" s="8"/>
      <c r="LVO67" s="8"/>
      <c r="LVP67" s="29"/>
      <c r="LVQ67" s="7"/>
      <c r="LVR67" s="7"/>
      <c r="LVS67" s="7"/>
      <c r="LVT67" s="8"/>
      <c r="LVU67" s="8"/>
      <c r="LVV67" s="8"/>
      <c r="LVX67" s="8"/>
      <c r="LVY67" s="8"/>
      <c r="LVZ67" s="29"/>
      <c r="LWA67" s="7"/>
      <c r="LWB67" s="7"/>
      <c r="LWC67" s="7"/>
      <c r="LWD67" s="8"/>
      <c r="LWE67" s="8"/>
      <c r="LWF67" s="8"/>
      <c r="LWH67" s="8"/>
      <c r="LWI67" s="8"/>
      <c r="LWJ67" s="29"/>
      <c r="LWK67" s="7"/>
      <c r="LWL67" s="7"/>
      <c r="LWM67" s="7"/>
      <c r="LWN67" s="8"/>
      <c r="LWO67" s="8"/>
      <c r="LWP67" s="8"/>
      <c r="LWR67" s="8"/>
      <c r="LWS67" s="8"/>
      <c r="LWT67" s="29"/>
      <c r="LWU67" s="7"/>
      <c r="LWV67" s="7"/>
      <c r="LWW67" s="7"/>
      <c r="LWX67" s="8"/>
      <c r="LWY67" s="8"/>
      <c r="LWZ67" s="8"/>
      <c r="LXB67" s="8"/>
      <c r="LXC67" s="8"/>
      <c r="LXD67" s="29"/>
      <c r="LXE67" s="7"/>
      <c r="LXF67" s="7"/>
      <c r="LXG67" s="7"/>
      <c r="LXH67" s="8"/>
      <c r="LXI67" s="8"/>
      <c r="LXJ67" s="8"/>
      <c r="LXL67" s="8"/>
      <c r="LXM67" s="8"/>
      <c r="LXN67" s="29"/>
      <c r="LXO67" s="7"/>
      <c r="LXP67" s="7"/>
      <c r="LXQ67" s="7"/>
      <c r="LXR67" s="8"/>
      <c r="LXS67" s="8"/>
      <c r="LXT67" s="8"/>
      <c r="LXV67" s="8"/>
      <c r="LXW67" s="8"/>
      <c r="LXX67" s="29"/>
      <c r="LXY67" s="7"/>
      <c r="LXZ67" s="7"/>
      <c r="LYA67" s="7"/>
      <c r="LYB67" s="8"/>
      <c r="LYC67" s="8"/>
      <c r="LYD67" s="8"/>
      <c r="LYF67" s="8"/>
      <c r="LYG67" s="8"/>
      <c r="LYH67" s="29"/>
      <c r="LYI67" s="7"/>
      <c r="LYJ67" s="7"/>
      <c r="LYK67" s="7"/>
      <c r="LYL67" s="8"/>
      <c r="LYM67" s="8"/>
      <c r="LYN67" s="8"/>
      <c r="LYP67" s="8"/>
      <c r="LYQ67" s="8"/>
      <c r="LYR67" s="29"/>
      <c r="LYS67" s="7"/>
      <c r="LYT67" s="7"/>
      <c r="LYU67" s="7"/>
      <c r="LYV67" s="8"/>
      <c r="LYW67" s="8"/>
      <c r="LYX67" s="8"/>
      <c r="LYZ67" s="8"/>
      <c r="LZA67" s="8"/>
      <c r="LZB67" s="29"/>
      <c r="LZC67" s="7"/>
      <c r="LZD67" s="7"/>
      <c r="LZE67" s="7"/>
      <c r="LZF67" s="8"/>
      <c r="LZG67" s="8"/>
      <c r="LZH67" s="8"/>
      <c r="LZJ67" s="8"/>
      <c r="LZK67" s="8"/>
      <c r="LZL67" s="29"/>
      <c r="LZM67" s="7"/>
      <c r="LZN67" s="7"/>
      <c r="LZO67" s="7"/>
      <c r="LZP67" s="8"/>
      <c r="LZQ67" s="8"/>
      <c r="LZR67" s="8"/>
      <c r="LZT67" s="8"/>
      <c r="LZU67" s="8"/>
      <c r="LZV67" s="29"/>
      <c r="LZW67" s="7"/>
      <c r="LZX67" s="7"/>
      <c r="LZY67" s="7"/>
      <c r="LZZ67" s="8"/>
      <c r="MAA67" s="8"/>
      <c r="MAB67" s="8"/>
      <c r="MAD67" s="8"/>
      <c r="MAE67" s="8"/>
      <c r="MAF67" s="29"/>
      <c r="MAG67" s="7"/>
      <c r="MAH67" s="7"/>
      <c r="MAI67" s="7"/>
      <c r="MAJ67" s="8"/>
      <c r="MAK67" s="8"/>
      <c r="MAL67" s="8"/>
      <c r="MAN67" s="8"/>
      <c r="MAO67" s="8"/>
      <c r="MAP67" s="29"/>
      <c r="MAQ67" s="7"/>
      <c r="MAR67" s="7"/>
      <c r="MAS67" s="7"/>
      <c r="MAT67" s="8"/>
      <c r="MAU67" s="8"/>
      <c r="MAV67" s="8"/>
      <c r="MAX67" s="8"/>
      <c r="MAY67" s="8"/>
      <c r="MAZ67" s="29"/>
      <c r="MBA67" s="7"/>
      <c r="MBB67" s="7"/>
      <c r="MBC67" s="7"/>
      <c r="MBD67" s="8"/>
      <c r="MBE67" s="8"/>
      <c r="MBF67" s="8"/>
      <c r="MBH67" s="8"/>
      <c r="MBI67" s="8"/>
      <c r="MBJ67" s="29"/>
      <c r="MBK67" s="7"/>
      <c r="MBL67" s="7"/>
      <c r="MBM67" s="7"/>
      <c r="MBN67" s="8"/>
      <c r="MBO67" s="8"/>
      <c r="MBP67" s="8"/>
      <c r="MBR67" s="8"/>
      <c r="MBS67" s="8"/>
      <c r="MBT67" s="29"/>
      <c r="MBU67" s="7"/>
      <c r="MBV67" s="7"/>
      <c r="MBW67" s="7"/>
      <c r="MBX67" s="8"/>
      <c r="MBY67" s="8"/>
      <c r="MBZ67" s="8"/>
      <c r="MCB67" s="8"/>
      <c r="MCC67" s="8"/>
      <c r="MCD67" s="29"/>
      <c r="MCE67" s="7"/>
      <c r="MCF67" s="7"/>
      <c r="MCG67" s="7"/>
      <c r="MCH67" s="8"/>
      <c r="MCI67" s="8"/>
      <c r="MCJ67" s="8"/>
      <c r="MCL67" s="8"/>
      <c r="MCM67" s="8"/>
      <c r="MCN67" s="29"/>
      <c r="MCO67" s="7"/>
      <c r="MCP67" s="7"/>
      <c r="MCQ67" s="7"/>
      <c r="MCR67" s="8"/>
      <c r="MCS67" s="8"/>
      <c r="MCT67" s="8"/>
      <c r="MCV67" s="8"/>
      <c r="MCW67" s="8"/>
      <c r="MCX67" s="29"/>
      <c r="MCY67" s="7"/>
      <c r="MCZ67" s="7"/>
      <c r="MDA67" s="7"/>
      <c r="MDB67" s="8"/>
      <c r="MDC67" s="8"/>
      <c r="MDD67" s="8"/>
      <c r="MDF67" s="8"/>
      <c r="MDG67" s="8"/>
      <c r="MDH67" s="29"/>
      <c r="MDI67" s="7"/>
      <c r="MDJ67" s="7"/>
      <c r="MDK67" s="7"/>
      <c r="MDL67" s="8"/>
      <c r="MDM67" s="8"/>
      <c r="MDN67" s="8"/>
      <c r="MDP67" s="8"/>
      <c r="MDQ67" s="8"/>
      <c r="MDR67" s="29"/>
      <c r="MDS67" s="7"/>
      <c r="MDT67" s="7"/>
      <c r="MDU67" s="7"/>
      <c r="MDV67" s="8"/>
      <c r="MDW67" s="8"/>
      <c r="MDX67" s="8"/>
      <c r="MDZ67" s="8"/>
      <c r="MEA67" s="8"/>
      <c r="MEB67" s="29"/>
      <c r="MEC67" s="7"/>
      <c r="MED67" s="7"/>
      <c r="MEE67" s="7"/>
      <c r="MEF67" s="8"/>
      <c r="MEG67" s="8"/>
      <c r="MEH67" s="8"/>
      <c r="MEJ67" s="8"/>
      <c r="MEK67" s="8"/>
      <c r="MEL67" s="29"/>
      <c r="MEM67" s="7"/>
      <c r="MEN67" s="7"/>
      <c r="MEO67" s="7"/>
      <c r="MEP67" s="8"/>
      <c r="MEQ67" s="8"/>
      <c r="MER67" s="8"/>
      <c r="MET67" s="8"/>
      <c r="MEU67" s="8"/>
      <c r="MEV67" s="29"/>
      <c r="MEW67" s="7"/>
      <c r="MEX67" s="7"/>
      <c r="MEY67" s="7"/>
      <c r="MEZ67" s="8"/>
      <c r="MFA67" s="8"/>
      <c r="MFB67" s="8"/>
      <c r="MFD67" s="8"/>
      <c r="MFE67" s="8"/>
      <c r="MFF67" s="29"/>
      <c r="MFG67" s="7"/>
      <c r="MFH67" s="7"/>
      <c r="MFI67" s="7"/>
      <c r="MFJ67" s="8"/>
      <c r="MFK67" s="8"/>
      <c r="MFL67" s="8"/>
      <c r="MFN67" s="8"/>
      <c r="MFO67" s="8"/>
      <c r="MFP67" s="29"/>
      <c r="MFQ67" s="7"/>
      <c r="MFR67" s="7"/>
      <c r="MFS67" s="7"/>
      <c r="MFT67" s="8"/>
      <c r="MFU67" s="8"/>
      <c r="MFV67" s="8"/>
      <c r="MFX67" s="8"/>
      <c r="MFY67" s="8"/>
      <c r="MFZ67" s="29"/>
      <c r="MGA67" s="7"/>
      <c r="MGB67" s="7"/>
      <c r="MGC67" s="7"/>
      <c r="MGD67" s="8"/>
      <c r="MGE67" s="8"/>
      <c r="MGF67" s="8"/>
      <c r="MGH67" s="8"/>
      <c r="MGI67" s="8"/>
      <c r="MGJ67" s="29"/>
      <c r="MGK67" s="7"/>
      <c r="MGL67" s="7"/>
      <c r="MGM67" s="7"/>
      <c r="MGN67" s="8"/>
      <c r="MGO67" s="8"/>
      <c r="MGP67" s="8"/>
      <c r="MGR67" s="8"/>
      <c r="MGS67" s="8"/>
      <c r="MGT67" s="29"/>
      <c r="MGU67" s="7"/>
      <c r="MGV67" s="7"/>
      <c r="MGW67" s="7"/>
      <c r="MGX67" s="8"/>
      <c r="MGY67" s="8"/>
      <c r="MGZ67" s="8"/>
      <c r="MHB67" s="8"/>
      <c r="MHC67" s="8"/>
      <c r="MHD67" s="29"/>
      <c r="MHE67" s="7"/>
      <c r="MHF67" s="7"/>
      <c r="MHG67" s="7"/>
      <c r="MHH67" s="8"/>
      <c r="MHI67" s="8"/>
      <c r="MHJ67" s="8"/>
      <c r="MHL67" s="8"/>
      <c r="MHM67" s="8"/>
      <c r="MHN67" s="29"/>
      <c r="MHO67" s="7"/>
      <c r="MHP67" s="7"/>
      <c r="MHQ67" s="7"/>
      <c r="MHR67" s="8"/>
      <c r="MHS67" s="8"/>
      <c r="MHT67" s="8"/>
      <c r="MHV67" s="8"/>
      <c r="MHW67" s="8"/>
      <c r="MHX67" s="29"/>
      <c r="MHY67" s="7"/>
      <c r="MHZ67" s="7"/>
      <c r="MIA67" s="7"/>
      <c r="MIB67" s="8"/>
      <c r="MIC67" s="8"/>
      <c r="MID67" s="8"/>
      <c r="MIF67" s="8"/>
      <c r="MIG67" s="8"/>
      <c r="MIH67" s="29"/>
      <c r="MII67" s="7"/>
      <c r="MIJ67" s="7"/>
      <c r="MIK67" s="7"/>
      <c r="MIL67" s="8"/>
      <c r="MIM67" s="8"/>
      <c r="MIN67" s="8"/>
      <c r="MIP67" s="8"/>
      <c r="MIQ67" s="8"/>
      <c r="MIR67" s="29"/>
      <c r="MIS67" s="7"/>
      <c r="MIT67" s="7"/>
      <c r="MIU67" s="7"/>
      <c r="MIV67" s="8"/>
      <c r="MIW67" s="8"/>
      <c r="MIX67" s="8"/>
      <c r="MIZ67" s="8"/>
      <c r="MJA67" s="8"/>
      <c r="MJB67" s="29"/>
      <c r="MJC67" s="7"/>
      <c r="MJD67" s="7"/>
      <c r="MJE67" s="7"/>
      <c r="MJF67" s="8"/>
      <c r="MJG67" s="8"/>
      <c r="MJH67" s="8"/>
      <c r="MJJ67" s="8"/>
      <c r="MJK67" s="8"/>
      <c r="MJL67" s="29"/>
      <c r="MJM67" s="7"/>
      <c r="MJN67" s="7"/>
      <c r="MJO67" s="7"/>
      <c r="MJP67" s="8"/>
      <c r="MJQ67" s="8"/>
      <c r="MJR67" s="8"/>
      <c r="MJT67" s="8"/>
      <c r="MJU67" s="8"/>
      <c r="MJV67" s="29"/>
      <c r="MJW67" s="7"/>
      <c r="MJX67" s="7"/>
      <c r="MJY67" s="7"/>
      <c r="MJZ67" s="8"/>
      <c r="MKA67" s="8"/>
      <c r="MKB67" s="8"/>
      <c r="MKD67" s="8"/>
      <c r="MKE67" s="8"/>
      <c r="MKF67" s="29"/>
      <c r="MKG67" s="7"/>
      <c r="MKH67" s="7"/>
      <c r="MKI67" s="7"/>
      <c r="MKJ67" s="8"/>
      <c r="MKK67" s="8"/>
      <c r="MKL67" s="8"/>
      <c r="MKN67" s="8"/>
      <c r="MKO67" s="8"/>
      <c r="MKP67" s="29"/>
      <c r="MKQ67" s="7"/>
      <c r="MKR67" s="7"/>
      <c r="MKS67" s="7"/>
      <c r="MKT67" s="8"/>
      <c r="MKU67" s="8"/>
      <c r="MKV67" s="8"/>
      <c r="MKX67" s="8"/>
      <c r="MKY67" s="8"/>
      <c r="MKZ67" s="29"/>
      <c r="MLA67" s="7"/>
      <c r="MLB67" s="7"/>
      <c r="MLC67" s="7"/>
      <c r="MLD67" s="8"/>
      <c r="MLE67" s="8"/>
      <c r="MLF67" s="8"/>
      <c r="MLH67" s="8"/>
      <c r="MLI67" s="8"/>
      <c r="MLJ67" s="29"/>
      <c r="MLK67" s="7"/>
      <c r="MLL67" s="7"/>
      <c r="MLM67" s="7"/>
      <c r="MLN67" s="8"/>
      <c r="MLO67" s="8"/>
      <c r="MLP67" s="8"/>
      <c r="MLR67" s="8"/>
      <c r="MLS67" s="8"/>
      <c r="MLT67" s="29"/>
      <c r="MLU67" s="7"/>
      <c r="MLV67" s="7"/>
      <c r="MLW67" s="7"/>
      <c r="MLX67" s="8"/>
      <c r="MLY67" s="8"/>
      <c r="MLZ67" s="8"/>
      <c r="MMB67" s="8"/>
      <c r="MMC67" s="8"/>
      <c r="MMD67" s="29"/>
      <c r="MME67" s="7"/>
      <c r="MMF67" s="7"/>
      <c r="MMG67" s="7"/>
      <c r="MMH67" s="8"/>
      <c r="MMI67" s="8"/>
      <c r="MMJ67" s="8"/>
      <c r="MML67" s="8"/>
      <c r="MMM67" s="8"/>
      <c r="MMN67" s="29"/>
      <c r="MMO67" s="7"/>
      <c r="MMP67" s="7"/>
      <c r="MMQ67" s="7"/>
      <c r="MMR67" s="8"/>
      <c r="MMS67" s="8"/>
      <c r="MMT67" s="8"/>
      <c r="MMV67" s="8"/>
      <c r="MMW67" s="8"/>
      <c r="MMX67" s="29"/>
      <c r="MMY67" s="7"/>
      <c r="MMZ67" s="7"/>
      <c r="MNA67" s="7"/>
      <c r="MNB67" s="8"/>
      <c r="MNC67" s="8"/>
      <c r="MND67" s="8"/>
      <c r="MNF67" s="8"/>
      <c r="MNG67" s="8"/>
      <c r="MNH67" s="29"/>
      <c r="MNI67" s="7"/>
      <c r="MNJ67" s="7"/>
      <c r="MNK67" s="7"/>
      <c r="MNL67" s="8"/>
      <c r="MNM67" s="8"/>
      <c r="MNN67" s="8"/>
      <c r="MNP67" s="8"/>
      <c r="MNQ67" s="8"/>
      <c r="MNR67" s="29"/>
      <c r="MNS67" s="7"/>
      <c r="MNT67" s="7"/>
      <c r="MNU67" s="7"/>
      <c r="MNV67" s="8"/>
      <c r="MNW67" s="8"/>
      <c r="MNX67" s="8"/>
      <c r="MNZ67" s="8"/>
      <c r="MOA67" s="8"/>
      <c r="MOB67" s="29"/>
      <c r="MOC67" s="7"/>
      <c r="MOD67" s="7"/>
      <c r="MOE67" s="7"/>
      <c r="MOF67" s="8"/>
      <c r="MOG67" s="8"/>
      <c r="MOH67" s="8"/>
      <c r="MOJ67" s="8"/>
      <c r="MOK67" s="8"/>
      <c r="MOL67" s="29"/>
      <c r="MOM67" s="7"/>
      <c r="MON67" s="7"/>
      <c r="MOO67" s="7"/>
      <c r="MOP67" s="8"/>
      <c r="MOQ67" s="8"/>
      <c r="MOR67" s="8"/>
      <c r="MOT67" s="8"/>
      <c r="MOU67" s="8"/>
      <c r="MOV67" s="29"/>
      <c r="MOW67" s="7"/>
      <c r="MOX67" s="7"/>
      <c r="MOY67" s="7"/>
      <c r="MOZ67" s="8"/>
      <c r="MPA67" s="8"/>
      <c r="MPB67" s="8"/>
      <c r="MPD67" s="8"/>
      <c r="MPE67" s="8"/>
      <c r="MPF67" s="29"/>
      <c r="MPG67" s="7"/>
      <c r="MPH67" s="7"/>
      <c r="MPI67" s="7"/>
      <c r="MPJ67" s="8"/>
      <c r="MPK67" s="8"/>
      <c r="MPL67" s="8"/>
      <c r="MPN67" s="8"/>
      <c r="MPO67" s="8"/>
      <c r="MPP67" s="29"/>
      <c r="MPQ67" s="7"/>
      <c r="MPR67" s="7"/>
      <c r="MPS67" s="7"/>
      <c r="MPT67" s="8"/>
      <c r="MPU67" s="8"/>
      <c r="MPV67" s="8"/>
      <c r="MPX67" s="8"/>
      <c r="MPY67" s="8"/>
      <c r="MPZ67" s="29"/>
      <c r="MQA67" s="7"/>
      <c r="MQB67" s="7"/>
      <c r="MQC67" s="7"/>
      <c r="MQD67" s="8"/>
      <c r="MQE67" s="8"/>
      <c r="MQF67" s="8"/>
      <c r="MQH67" s="8"/>
      <c r="MQI67" s="8"/>
      <c r="MQJ67" s="29"/>
      <c r="MQK67" s="7"/>
      <c r="MQL67" s="7"/>
      <c r="MQM67" s="7"/>
      <c r="MQN67" s="8"/>
      <c r="MQO67" s="8"/>
      <c r="MQP67" s="8"/>
      <c r="MQR67" s="8"/>
      <c r="MQS67" s="8"/>
      <c r="MQT67" s="29"/>
      <c r="MQU67" s="7"/>
      <c r="MQV67" s="7"/>
      <c r="MQW67" s="7"/>
      <c r="MQX67" s="8"/>
      <c r="MQY67" s="8"/>
      <c r="MQZ67" s="8"/>
      <c r="MRB67" s="8"/>
      <c r="MRC67" s="8"/>
      <c r="MRD67" s="29"/>
      <c r="MRE67" s="7"/>
      <c r="MRF67" s="7"/>
      <c r="MRG67" s="7"/>
      <c r="MRH67" s="8"/>
      <c r="MRI67" s="8"/>
      <c r="MRJ67" s="8"/>
      <c r="MRL67" s="8"/>
      <c r="MRM67" s="8"/>
      <c r="MRN67" s="29"/>
      <c r="MRO67" s="7"/>
      <c r="MRP67" s="7"/>
      <c r="MRQ67" s="7"/>
      <c r="MRR67" s="8"/>
      <c r="MRS67" s="8"/>
      <c r="MRT67" s="8"/>
      <c r="MRV67" s="8"/>
      <c r="MRW67" s="8"/>
      <c r="MRX67" s="29"/>
      <c r="MRY67" s="7"/>
      <c r="MRZ67" s="7"/>
      <c r="MSA67" s="7"/>
      <c r="MSB67" s="8"/>
      <c r="MSC67" s="8"/>
      <c r="MSD67" s="8"/>
      <c r="MSF67" s="8"/>
      <c r="MSG67" s="8"/>
      <c r="MSH67" s="29"/>
      <c r="MSI67" s="7"/>
      <c r="MSJ67" s="7"/>
      <c r="MSK67" s="7"/>
      <c r="MSL67" s="8"/>
      <c r="MSM67" s="8"/>
      <c r="MSN67" s="8"/>
      <c r="MSP67" s="8"/>
      <c r="MSQ67" s="8"/>
      <c r="MSR67" s="29"/>
      <c r="MSS67" s="7"/>
      <c r="MST67" s="7"/>
      <c r="MSU67" s="7"/>
      <c r="MSV67" s="8"/>
      <c r="MSW67" s="8"/>
      <c r="MSX67" s="8"/>
      <c r="MSZ67" s="8"/>
      <c r="MTA67" s="8"/>
      <c r="MTB67" s="29"/>
      <c r="MTC67" s="7"/>
      <c r="MTD67" s="7"/>
      <c r="MTE67" s="7"/>
      <c r="MTF67" s="8"/>
      <c r="MTG67" s="8"/>
      <c r="MTH67" s="8"/>
      <c r="MTJ67" s="8"/>
      <c r="MTK67" s="8"/>
      <c r="MTL67" s="29"/>
      <c r="MTM67" s="7"/>
      <c r="MTN67" s="7"/>
      <c r="MTO67" s="7"/>
      <c r="MTP67" s="8"/>
      <c r="MTQ67" s="8"/>
      <c r="MTR67" s="8"/>
      <c r="MTT67" s="8"/>
      <c r="MTU67" s="8"/>
      <c r="MTV67" s="29"/>
      <c r="MTW67" s="7"/>
      <c r="MTX67" s="7"/>
      <c r="MTY67" s="7"/>
      <c r="MTZ67" s="8"/>
      <c r="MUA67" s="8"/>
      <c r="MUB67" s="8"/>
      <c r="MUD67" s="8"/>
      <c r="MUE67" s="8"/>
      <c r="MUF67" s="29"/>
      <c r="MUG67" s="7"/>
      <c r="MUH67" s="7"/>
      <c r="MUI67" s="7"/>
      <c r="MUJ67" s="8"/>
      <c r="MUK67" s="8"/>
      <c r="MUL67" s="8"/>
      <c r="MUN67" s="8"/>
      <c r="MUO67" s="8"/>
      <c r="MUP67" s="29"/>
      <c r="MUQ67" s="7"/>
      <c r="MUR67" s="7"/>
      <c r="MUS67" s="7"/>
      <c r="MUT67" s="8"/>
      <c r="MUU67" s="8"/>
      <c r="MUV67" s="8"/>
      <c r="MUX67" s="8"/>
      <c r="MUY67" s="8"/>
      <c r="MUZ67" s="29"/>
      <c r="MVA67" s="7"/>
      <c r="MVB67" s="7"/>
      <c r="MVC67" s="7"/>
      <c r="MVD67" s="8"/>
      <c r="MVE67" s="8"/>
      <c r="MVF67" s="8"/>
      <c r="MVH67" s="8"/>
      <c r="MVI67" s="8"/>
      <c r="MVJ67" s="29"/>
      <c r="MVK67" s="7"/>
      <c r="MVL67" s="7"/>
      <c r="MVM67" s="7"/>
      <c r="MVN67" s="8"/>
      <c r="MVO67" s="8"/>
      <c r="MVP67" s="8"/>
      <c r="MVR67" s="8"/>
      <c r="MVS67" s="8"/>
      <c r="MVT67" s="29"/>
      <c r="MVU67" s="7"/>
      <c r="MVV67" s="7"/>
      <c r="MVW67" s="7"/>
      <c r="MVX67" s="8"/>
      <c r="MVY67" s="8"/>
      <c r="MVZ67" s="8"/>
      <c r="MWB67" s="8"/>
      <c r="MWC67" s="8"/>
      <c r="MWD67" s="29"/>
      <c r="MWE67" s="7"/>
      <c r="MWF67" s="7"/>
      <c r="MWG67" s="7"/>
      <c r="MWH67" s="8"/>
      <c r="MWI67" s="8"/>
      <c r="MWJ67" s="8"/>
      <c r="MWL67" s="8"/>
      <c r="MWM67" s="8"/>
      <c r="MWN67" s="29"/>
      <c r="MWO67" s="7"/>
      <c r="MWP67" s="7"/>
      <c r="MWQ67" s="7"/>
      <c r="MWR67" s="8"/>
      <c r="MWS67" s="8"/>
      <c r="MWT67" s="8"/>
      <c r="MWV67" s="8"/>
      <c r="MWW67" s="8"/>
      <c r="MWX67" s="29"/>
      <c r="MWY67" s="7"/>
      <c r="MWZ67" s="7"/>
      <c r="MXA67" s="7"/>
      <c r="MXB67" s="8"/>
      <c r="MXC67" s="8"/>
      <c r="MXD67" s="8"/>
      <c r="MXF67" s="8"/>
      <c r="MXG67" s="8"/>
      <c r="MXH67" s="29"/>
      <c r="MXI67" s="7"/>
      <c r="MXJ67" s="7"/>
      <c r="MXK67" s="7"/>
      <c r="MXL67" s="8"/>
      <c r="MXM67" s="8"/>
      <c r="MXN67" s="8"/>
      <c r="MXP67" s="8"/>
      <c r="MXQ67" s="8"/>
      <c r="MXR67" s="29"/>
      <c r="MXS67" s="7"/>
      <c r="MXT67" s="7"/>
      <c r="MXU67" s="7"/>
      <c r="MXV67" s="8"/>
      <c r="MXW67" s="8"/>
      <c r="MXX67" s="8"/>
      <c r="MXZ67" s="8"/>
      <c r="MYA67" s="8"/>
      <c r="MYB67" s="29"/>
      <c r="MYC67" s="7"/>
      <c r="MYD67" s="7"/>
      <c r="MYE67" s="7"/>
      <c r="MYF67" s="8"/>
      <c r="MYG67" s="8"/>
      <c r="MYH67" s="8"/>
      <c r="MYJ67" s="8"/>
      <c r="MYK67" s="8"/>
      <c r="MYL67" s="29"/>
      <c r="MYM67" s="7"/>
      <c r="MYN67" s="7"/>
      <c r="MYO67" s="7"/>
      <c r="MYP67" s="8"/>
      <c r="MYQ67" s="8"/>
      <c r="MYR67" s="8"/>
      <c r="MYT67" s="8"/>
      <c r="MYU67" s="8"/>
      <c r="MYV67" s="29"/>
      <c r="MYW67" s="7"/>
      <c r="MYX67" s="7"/>
      <c r="MYY67" s="7"/>
      <c r="MYZ67" s="8"/>
      <c r="MZA67" s="8"/>
      <c r="MZB67" s="8"/>
      <c r="MZD67" s="8"/>
      <c r="MZE67" s="8"/>
      <c r="MZF67" s="29"/>
      <c r="MZG67" s="7"/>
      <c r="MZH67" s="7"/>
      <c r="MZI67" s="7"/>
      <c r="MZJ67" s="8"/>
      <c r="MZK67" s="8"/>
      <c r="MZL67" s="8"/>
      <c r="MZN67" s="8"/>
      <c r="MZO67" s="8"/>
      <c r="MZP67" s="29"/>
      <c r="MZQ67" s="7"/>
      <c r="MZR67" s="7"/>
      <c r="MZS67" s="7"/>
      <c r="MZT67" s="8"/>
      <c r="MZU67" s="8"/>
      <c r="MZV67" s="8"/>
      <c r="MZX67" s="8"/>
      <c r="MZY67" s="8"/>
      <c r="MZZ67" s="29"/>
      <c r="NAA67" s="7"/>
      <c r="NAB67" s="7"/>
      <c r="NAC67" s="7"/>
      <c r="NAD67" s="8"/>
      <c r="NAE67" s="8"/>
      <c r="NAF67" s="8"/>
      <c r="NAH67" s="8"/>
      <c r="NAI67" s="8"/>
      <c r="NAJ67" s="29"/>
      <c r="NAK67" s="7"/>
      <c r="NAL67" s="7"/>
      <c r="NAM67" s="7"/>
      <c r="NAN67" s="8"/>
      <c r="NAO67" s="8"/>
      <c r="NAP67" s="8"/>
      <c r="NAR67" s="8"/>
      <c r="NAS67" s="8"/>
      <c r="NAT67" s="29"/>
      <c r="NAU67" s="7"/>
      <c r="NAV67" s="7"/>
      <c r="NAW67" s="7"/>
      <c r="NAX67" s="8"/>
      <c r="NAY67" s="8"/>
      <c r="NAZ67" s="8"/>
      <c r="NBB67" s="8"/>
      <c r="NBC67" s="8"/>
      <c r="NBD67" s="29"/>
      <c r="NBE67" s="7"/>
      <c r="NBF67" s="7"/>
      <c r="NBG67" s="7"/>
      <c r="NBH67" s="8"/>
      <c r="NBI67" s="8"/>
      <c r="NBJ67" s="8"/>
      <c r="NBL67" s="8"/>
      <c r="NBM67" s="8"/>
      <c r="NBN67" s="29"/>
      <c r="NBO67" s="7"/>
      <c r="NBP67" s="7"/>
      <c r="NBQ67" s="7"/>
      <c r="NBR67" s="8"/>
      <c r="NBS67" s="8"/>
      <c r="NBT67" s="8"/>
      <c r="NBV67" s="8"/>
      <c r="NBW67" s="8"/>
      <c r="NBX67" s="29"/>
      <c r="NBY67" s="7"/>
      <c r="NBZ67" s="7"/>
      <c r="NCA67" s="7"/>
      <c r="NCB67" s="8"/>
      <c r="NCC67" s="8"/>
      <c r="NCD67" s="8"/>
      <c r="NCF67" s="8"/>
      <c r="NCG67" s="8"/>
      <c r="NCH67" s="29"/>
      <c r="NCI67" s="7"/>
      <c r="NCJ67" s="7"/>
      <c r="NCK67" s="7"/>
      <c r="NCL67" s="8"/>
      <c r="NCM67" s="8"/>
      <c r="NCN67" s="8"/>
      <c r="NCP67" s="8"/>
      <c r="NCQ67" s="8"/>
      <c r="NCR67" s="29"/>
      <c r="NCS67" s="7"/>
      <c r="NCT67" s="7"/>
      <c r="NCU67" s="7"/>
      <c r="NCV67" s="8"/>
      <c r="NCW67" s="8"/>
      <c r="NCX67" s="8"/>
      <c r="NCZ67" s="8"/>
      <c r="NDA67" s="8"/>
      <c r="NDB67" s="29"/>
      <c r="NDC67" s="7"/>
      <c r="NDD67" s="7"/>
      <c r="NDE67" s="7"/>
      <c r="NDF67" s="8"/>
      <c r="NDG67" s="8"/>
      <c r="NDH67" s="8"/>
      <c r="NDJ67" s="8"/>
      <c r="NDK67" s="8"/>
      <c r="NDL67" s="29"/>
      <c r="NDM67" s="7"/>
      <c r="NDN67" s="7"/>
      <c r="NDO67" s="7"/>
      <c r="NDP67" s="8"/>
      <c r="NDQ67" s="8"/>
      <c r="NDR67" s="8"/>
      <c r="NDT67" s="8"/>
      <c r="NDU67" s="8"/>
      <c r="NDV67" s="29"/>
      <c r="NDW67" s="7"/>
      <c r="NDX67" s="7"/>
      <c r="NDY67" s="7"/>
      <c r="NDZ67" s="8"/>
      <c r="NEA67" s="8"/>
      <c r="NEB67" s="8"/>
      <c r="NED67" s="8"/>
      <c r="NEE67" s="8"/>
      <c r="NEF67" s="29"/>
      <c r="NEG67" s="7"/>
      <c r="NEH67" s="7"/>
      <c r="NEI67" s="7"/>
      <c r="NEJ67" s="8"/>
      <c r="NEK67" s="8"/>
      <c r="NEL67" s="8"/>
      <c r="NEN67" s="8"/>
      <c r="NEO67" s="8"/>
      <c r="NEP67" s="29"/>
      <c r="NEQ67" s="7"/>
      <c r="NER67" s="7"/>
      <c r="NES67" s="7"/>
      <c r="NET67" s="8"/>
      <c r="NEU67" s="8"/>
      <c r="NEV67" s="8"/>
      <c r="NEX67" s="8"/>
      <c r="NEY67" s="8"/>
      <c r="NEZ67" s="29"/>
      <c r="NFA67" s="7"/>
      <c r="NFB67" s="7"/>
      <c r="NFC67" s="7"/>
      <c r="NFD67" s="8"/>
      <c r="NFE67" s="8"/>
      <c r="NFF67" s="8"/>
      <c r="NFH67" s="8"/>
      <c r="NFI67" s="8"/>
      <c r="NFJ67" s="29"/>
      <c r="NFK67" s="7"/>
      <c r="NFL67" s="7"/>
      <c r="NFM67" s="7"/>
      <c r="NFN67" s="8"/>
      <c r="NFO67" s="8"/>
      <c r="NFP67" s="8"/>
      <c r="NFR67" s="8"/>
      <c r="NFS67" s="8"/>
      <c r="NFT67" s="29"/>
      <c r="NFU67" s="7"/>
      <c r="NFV67" s="7"/>
      <c r="NFW67" s="7"/>
      <c r="NFX67" s="8"/>
      <c r="NFY67" s="8"/>
      <c r="NFZ67" s="8"/>
      <c r="NGB67" s="8"/>
      <c r="NGC67" s="8"/>
      <c r="NGD67" s="29"/>
      <c r="NGE67" s="7"/>
      <c r="NGF67" s="7"/>
      <c r="NGG67" s="7"/>
      <c r="NGH67" s="8"/>
      <c r="NGI67" s="8"/>
      <c r="NGJ67" s="8"/>
      <c r="NGL67" s="8"/>
      <c r="NGM67" s="8"/>
      <c r="NGN67" s="29"/>
      <c r="NGO67" s="7"/>
      <c r="NGP67" s="7"/>
      <c r="NGQ67" s="7"/>
      <c r="NGR67" s="8"/>
      <c r="NGS67" s="8"/>
      <c r="NGT67" s="8"/>
      <c r="NGV67" s="8"/>
      <c r="NGW67" s="8"/>
      <c r="NGX67" s="29"/>
      <c r="NGY67" s="7"/>
      <c r="NGZ67" s="7"/>
      <c r="NHA67" s="7"/>
      <c r="NHB67" s="8"/>
      <c r="NHC67" s="8"/>
      <c r="NHD67" s="8"/>
      <c r="NHF67" s="8"/>
      <c r="NHG67" s="8"/>
      <c r="NHH67" s="29"/>
      <c r="NHI67" s="7"/>
      <c r="NHJ67" s="7"/>
      <c r="NHK67" s="7"/>
      <c r="NHL67" s="8"/>
      <c r="NHM67" s="8"/>
      <c r="NHN67" s="8"/>
      <c r="NHP67" s="8"/>
      <c r="NHQ67" s="8"/>
      <c r="NHR67" s="29"/>
      <c r="NHS67" s="7"/>
      <c r="NHT67" s="7"/>
      <c r="NHU67" s="7"/>
      <c r="NHV67" s="8"/>
      <c r="NHW67" s="8"/>
      <c r="NHX67" s="8"/>
      <c r="NHZ67" s="8"/>
      <c r="NIA67" s="8"/>
      <c r="NIB67" s="29"/>
      <c r="NIC67" s="7"/>
      <c r="NID67" s="7"/>
      <c r="NIE67" s="7"/>
      <c r="NIF67" s="8"/>
      <c r="NIG67" s="8"/>
      <c r="NIH67" s="8"/>
      <c r="NIJ67" s="8"/>
      <c r="NIK67" s="8"/>
      <c r="NIL67" s="29"/>
      <c r="NIM67" s="7"/>
      <c r="NIN67" s="7"/>
      <c r="NIO67" s="7"/>
      <c r="NIP67" s="8"/>
      <c r="NIQ67" s="8"/>
      <c r="NIR67" s="8"/>
      <c r="NIT67" s="8"/>
      <c r="NIU67" s="8"/>
      <c r="NIV67" s="29"/>
      <c r="NIW67" s="7"/>
      <c r="NIX67" s="7"/>
      <c r="NIY67" s="7"/>
      <c r="NIZ67" s="8"/>
      <c r="NJA67" s="8"/>
      <c r="NJB67" s="8"/>
      <c r="NJD67" s="8"/>
      <c r="NJE67" s="8"/>
      <c r="NJF67" s="29"/>
      <c r="NJG67" s="7"/>
      <c r="NJH67" s="7"/>
      <c r="NJI67" s="7"/>
      <c r="NJJ67" s="8"/>
      <c r="NJK67" s="8"/>
      <c r="NJL67" s="8"/>
      <c r="NJN67" s="8"/>
      <c r="NJO67" s="8"/>
      <c r="NJP67" s="29"/>
      <c r="NJQ67" s="7"/>
      <c r="NJR67" s="7"/>
      <c r="NJS67" s="7"/>
      <c r="NJT67" s="8"/>
      <c r="NJU67" s="8"/>
      <c r="NJV67" s="8"/>
      <c r="NJX67" s="8"/>
      <c r="NJY67" s="8"/>
      <c r="NJZ67" s="29"/>
      <c r="NKA67" s="7"/>
      <c r="NKB67" s="7"/>
      <c r="NKC67" s="7"/>
      <c r="NKD67" s="8"/>
      <c r="NKE67" s="8"/>
      <c r="NKF67" s="8"/>
      <c r="NKH67" s="8"/>
      <c r="NKI67" s="8"/>
      <c r="NKJ67" s="29"/>
      <c r="NKK67" s="7"/>
      <c r="NKL67" s="7"/>
      <c r="NKM67" s="7"/>
      <c r="NKN67" s="8"/>
      <c r="NKO67" s="8"/>
      <c r="NKP67" s="8"/>
      <c r="NKR67" s="8"/>
      <c r="NKS67" s="8"/>
      <c r="NKT67" s="29"/>
      <c r="NKU67" s="7"/>
      <c r="NKV67" s="7"/>
      <c r="NKW67" s="7"/>
      <c r="NKX67" s="8"/>
      <c r="NKY67" s="8"/>
      <c r="NKZ67" s="8"/>
      <c r="NLB67" s="8"/>
      <c r="NLC67" s="8"/>
      <c r="NLD67" s="29"/>
      <c r="NLE67" s="7"/>
      <c r="NLF67" s="7"/>
      <c r="NLG67" s="7"/>
      <c r="NLH67" s="8"/>
      <c r="NLI67" s="8"/>
      <c r="NLJ67" s="8"/>
      <c r="NLL67" s="8"/>
      <c r="NLM67" s="8"/>
      <c r="NLN67" s="29"/>
      <c r="NLO67" s="7"/>
      <c r="NLP67" s="7"/>
      <c r="NLQ67" s="7"/>
      <c r="NLR67" s="8"/>
      <c r="NLS67" s="8"/>
      <c r="NLT67" s="8"/>
      <c r="NLV67" s="8"/>
      <c r="NLW67" s="8"/>
      <c r="NLX67" s="29"/>
      <c r="NLY67" s="7"/>
      <c r="NLZ67" s="7"/>
      <c r="NMA67" s="7"/>
      <c r="NMB67" s="8"/>
      <c r="NMC67" s="8"/>
      <c r="NMD67" s="8"/>
      <c r="NMF67" s="8"/>
      <c r="NMG67" s="8"/>
      <c r="NMH67" s="29"/>
      <c r="NMI67" s="7"/>
      <c r="NMJ67" s="7"/>
      <c r="NMK67" s="7"/>
      <c r="NML67" s="8"/>
      <c r="NMM67" s="8"/>
      <c r="NMN67" s="8"/>
      <c r="NMP67" s="8"/>
      <c r="NMQ67" s="8"/>
      <c r="NMR67" s="29"/>
      <c r="NMS67" s="7"/>
      <c r="NMT67" s="7"/>
      <c r="NMU67" s="7"/>
      <c r="NMV67" s="8"/>
      <c r="NMW67" s="8"/>
      <c r="NMX67" s="8"/>
      <c r="NMZ67" s="8"/>
      <c r="NNA67" s="8"/>
      <c r="NNB67" s="29"/>
      <c r="NNC67" s="7"/>
      <c r="NND67" s="7"/>
      <c r="NNE67" s="7"/>
      <c r="NNF67" s="8"/>
      <c r="NNG67" s="8"/>
      <c r="NNH67" s="8"/>
      <c r="NNJ67" s="8"/>
      <c r="NNK67" s="8"/>
      <c r="NNL67" s="29"/>
      <c r="NNM67" s="7"/>
      <c r="NNN67" s="7"/>
      <c r="NNO67" s="7"/>
      <c r="NNP67" s="8"/>
      <c r="NNQ67" s="8"/>
      <c r="NNR67" s="8"/>
      <c r="NNT67" s="8"/>
      <c r="NNU67" s="8"/>
      <c r="NNV67" s="29"/>
      <c r="NNW67" s="7"/>
      <c r="NNX67" s="7"/>
      <c r="NNY67" s="7"/>
      <c r="NNZ67" s="8"/>
      <c r="NOA67" s="8"/>
      <c r="NOB67" s="8"/>
      <c r="NOD67" s="8"/>
      <c r="NOE67" s="8"/>
      <c r="NOF67" s="29"/>
      <c r="NOG67" s="7"/>
      <c r="NOH67" s="7"/>
      <c r="NOI67" s="7"/>
      <c r="NOJ67" s="8"/>
      <c r="NOK67" s="8"/>
      <c r="NOL67" s="8"/>
      <c r="NON67" s="8"/>
      <c r="NOO67" s="8"/>
      <c r="NOP67" s="29"/>
      <c r="NOQ67" s="7"/>
      <c r="NOR67" s="7"/>
      <c r="NOS67" s="7"/>
      <c r="NOT67" s="8"/>
      <c r="NOU67" s="8"/>
      <c r="NOV67" s="8"/>
      <c r="NOX67" s="8"/>
      <c r="NOY67" s="8"/>
      <c r="NOZ67" s="29"/>
      <c r="NPA67" s="7"/>
      <c r="NPB67" s="7"/>
      <c r="NPC67" s="7"/>
      <c r="NPD67" s="8"/>
      <c r="NPE67" s="8"/>
      <c r="NPF67" s="8"/>
      <c r="NPH67" s="8"/>
      <c r="NPI67" s="8"/>
      <c r="NPJ67" s="29"/>
      <c r="NPK67" s="7"/>
      <c r="NPL67" s="7"/>
      <c r="NPM67" s="7"/>
      <c r="NPN67" s="8"/>
      <c r="NPO67" s="8"/>
      <c r="NPP67" s="8"/>
      <c r="NPR67" s="8"/>
      <c r="NPS67" s="8"/>
      <c r="NPT67" s="29"/>
      <c r="NPU67" s="7"/>
      <c r="NPV67" s="7"/>
      <c r="NPW67" s="7"/>
      <c r="NPX67" s="8"/>
      <c r="NPY67" s="8"/>
      <c r="NPZ67" s="8"/>
      <c r="NQB67" s="8"/>
      <c r="NQC67" s="8"/>
      <c r="NQD67" s="29"/>
      <c r="NQE67" s="7"/>
      <c r="NQF67" s="7"/>
      <c r="NQG67" s="7"/>
      <c r="NQH67" s="8"/>
      <c r="NQI67" s="8"/>
      <c r="NQJ67" s="8"/>
      <c r="NQL67" s="8"/>
      <c r="NQM67" s="8"/>
      <c r="NQN67" s="29"/>
      <c r="NQO67" s="7"/>
      <c r="NQP67" s="7"/>
      <c r="NQQ67" s="7"/>
      <c r="NQR67" s="8"/>
      <c r="NQS67" s="8"/>
      <c r="NQT67" s="8"/>
      <c r="NQV67" s="8"/>
      <c r="NQW67" s="8"/>
      <c r="NQX67" s="29"/>
      <c r="NQY67" s="7"/>
      <c r="NQZ67" s="7"/>
      <c r="NRA67" s="7"/>
      <c r="NRB67" s="8"/>
      <c r="NRC67" s="8"/>
      <c r="NRD67" s="8"/>
      <c r="NRF67" s="8"/>
      <c r="NRG67" s="8"/>
      <c r="NRH67" s="29"/>
      <c r="NRI67" s="7"/>
      <c r="NRJ67" s="7"/>
      <c r="NRK67" s="7"/>
      <c r="NRL67" s="8"/>
      <c r="NRM67" s="8"/>
      <c r="NRN67" s="8"/>
      <c r="NRP67" s="8"/>
      <c r="NRQ67" s="8"/>
      <c r="NRR67" s="29"/>
      <c r="NRS67" s="7"/>
      <c r="NRT67" s="7"/>
      <c r="NRU67" s="7"/>
      <c r="NRV67" s="8"/>
      <c r="NRW67" s="8"/>
      <c r="NRX67" s="8"/>
      <c r="NRZ67" s="8"/>
      <c r="NSA67" s="8"/>
      <c r="NSB67" s="29"/>
      <c r="NSC67" s="7"/>
      <c r="NSD67" s="7"/>
      <c r="NSE67" s="7"/>
      <c r="NSF67" s="8"/>
      <c r="NSG67" s="8"/>
      <c r="NSH67" s="8"/>
      <c r="NSJ67" s="8"/>
      <c r="NSK67" s="8"/>
      <c r="NSL67" s="29"/>
      <c r="NSM67" s="7"/>
      <c r="NSN67" s="7"/>
      <c r="NSO67" s="7"/>
      <c r="NSP67" s="8"/>
      <c r="NSQ67" s="8"/>
      <c r="NSR67" s="8"/>
      <c r="NST67" s="8"/>
      <c r="NSU67" s="8"/>
      <c r="NSV67" s="29"/>
      <c r="NSW67" s="7"/>
      <c r="NSX67" s="7"/>
      <c r="NSY67" s="7"/>
      <c r="NSZ67" s="8"/>
      <c r="NTA67" s="8"/>
      <c r="NTB67" s="8"/>
      <c r="NTD67" s="8"/>
      <c r="NTE67" s="8"/>
      <c r="NTF67" s="29"/>
      <c r="NTG67" s="7"/>
      <c r="NTH67" s="7"/>
      <c r="NTI67" s="7"/>
      <c r="NTJ67" s="8"/>
      <c r="NTK67" s="8"/>
      <c r="NTL67" s="8"/>
      <c r="NTN67" s="8"/>
      <c r="NTO67" s="8"/>
      <c r="NTP67" s="29"/>
      <c r="NTQ67" s="7"/>
      <c r="NTR67" s="7"/>
      <c r="NTS67" s="7"/>
      <c r="NTT67" s="8"/>
      <c r="NTU67" s="8"/>
      <c r="NTV67" s="8"/>
      <c r="NTX67" s="8"/>
      <c r="NTY67" s="8"/>
      <c r="NTZ67" s="29"/>
      <c r="NUA67" s="7"/>
      <c r="NUB67" s="7"/>
      <c r="NUC67" s="7"/>
      <c r="NUD67" s="8"/>
      <c r="NUE67" s="8"/>
      <c r="NUF67" s="8"/>
      <c r="NUH67" s="8"/>
      <c r="NUI67" s="8"/>
      <c r="NUJ67" s="29"/>
      <c r="NUK67" s="7"/>
      <c r="NUL67" s="7"/>
      <c r="NUM67" s="7"/>
      <c r="NUN67" s="8"/>
      <c r="NUO67" s="8"/>
      <c r="NUP67" s="8"/>
      <c r="NUR67" s="8"/>
      <c r="NUS67" s="8"/>
      <c r="NUT67" s="29"/>
      <c r="NUU67" s="7"/>
      <c r="NUV67" s="7"/>
      <c r="NUW67" s="7"/>
      <c r="NUX67" s="8"/>
      <c r="NUY67" s="8"/>
      <c r="NUZ67" s="8"/>
      <c r="NVB67" s="8"/>
      <c r="NVC67" s="8"/>
      <c r="NVD67" s="29"/>
      <c r="NVE67" s="7"/>
      <c r="NVF67" s="7"/>
      <c r="NVG67" s="7"/>
      <c r="NVH67" s="8"/>
      <c r="NVI67" s="8"/>
      <c r="NVJ67" s="8"/>
      <c r="NVL67" s="8"/>
      <c r="NVM67" s="8"/>
      <c r="NVN67" s="29"/>
      <c r="NVO67" s="7"/>
      <c r="NVP67" s="7"/>
      <c r="NVQ67" s="7"/>
      <c r="NVR67" s="8"/>
      <c r="NVS67" s="8"/>
      <c r="NVT67" s="8"/>
      <c r="NVV67" s="8"/>
      <c r="NVW67" s="8"/>
      <c r="NVX67" s="29"/>
      <c r="NVY67" s="7"/>
      <c r="NVZ67" s="7"/>
      <c r="NWA67" s="7"/>
      <c r="NWB67" s="8"/>
      <c r="NWC67" s="8"/>
      <c r="NWD67" s="8"/>
      <c r="NWF67" s="8"/>
      <c r="NWG67" s="8"/>
      <c r="NWH67" s="29"/>
      <c r="NWI67" s="7"/>
      <c r="NWJ67" s="7"/>
      <c r="NWK67" s="7"/>
      <c r="NWL67" s="8"/>
      <c r="NWM67" s="8"/>
      <c r="NWN67" s="8"/>
      <c r="NWP67" s="8"/>
      <c r="NWQ67" s="8"/>
      <c r="NWR67" s="29"/>
      <c r="NWS67" s="7"/>
      <c r="NWT67" s="7"/>
      <c r="NWU67" s="7"/>
      <c r="NWV67" s="8"/>
      <c r="NWW67" s="8"/>
      <c r="NWX67" s="8"/>
      <c r="NWZ67" s="8"/>
      <c r="NXA67" s="8"/>
      <c r="NXB67" s="29"/>
      <c r="NXC67" s="7"/>
      <c r="NXD67" s="7"/>
      <c r="NXE67" s="7"/>
      <c r="NXF67" s="8"/>
      <c r="NXG67" s="8"/>
      <c r="NXH67" s="8"/>
      <c r="NXJ67" s="8"/>
      <c r="NXK67" s="8"/>
      <c r="NXL67" s="29"/>
      <c r="NXM67" s="7"/>
      <c r="NXN67" s="7"/>
      <c r="NXO67" s="7"/>
      <c r="NXP67" s="8"/>
      <c r="NXQ67" s="8"/>
      <c r="NXR67" s="8"/>
      <c r="NXT67" s="8"/>
      <c r="NXU67" s="8"/>
      <c r="NXV67" s="29"/>
      <c r="NXW67" s="7"/>
      <c r="NXX67" s="7"/>
      <c r="NXY67" s="7"/>
      <c r="NXZ67" s="8"/>
      <c r="NYA67" s="8"/>
      <c r="NYB67" s="8"/>
      <c r="NYD67" s="8"/>
      <c r="NYE67" s="8"/>
      <c r="NYF67" s="29"/>
      <c r="NYG67" s="7"/>
      <c r="NYH67" s="7"/>
      <c r="NYI67" s="7"/>
      <c r="NYJ67" s="8"/>
      <c r="NYK67" s="8"/>
      <c r="NYL67" s="8"/>
      <c r="NYN67" s="8"/>
      <c r="NYO67" s="8"/>
      <c r="NYP67" s="29"/>
      <c r="NYQ67" s="7"/>
      <c r="NYR67" s="7"/>
      <c r="NYS67" s="7"/>
      <c r="NYT67" s="8"/>
      <c r="NYU67" s="8"/>
      <c r="NYV67" s="8"/>
      <c r="NYX67" s="8"/>
      <c r="NYY67" s="8"/>
      <c r="NYZ67" s="29"/>
      <c r="NZA67" s="7"/>
      <c r="NZB67" s="7"/>
      <c r="NZC67" s="7"/>
      <c r="NZD67" s="8"/>
      <c r="NZE67" s="8"/>
      <c r="NZF67" s="8"/>
      <c r="NZH67" s="8"/>
      <c r="NZI67" s="8"/>
      <c r="NZJ67" s="29"/>
      <c r="NZK67" s="7"/>
      <c r="NZL67" s="7"/>
      <c r="NZM67" s="7"/>
      <c r="NZN67" s="8"/>
      <c r="NZO67" s="8"/>
      <c r="NZP67" s="8"/>
      <c r="NZR67" s="8"/>
      <c r="NZS67" s="8"/>
      <c r="NZT67" s="29"/>
      <c r="NZU67" s="7"/>
      <c r="NZV67" s="7"/>
      <c r="NZW67" s="7"/>
      <c r="NZX67" s="8"/>
      <c r="NZY67" s="8"/>
      <c r="NZZ67" s="8"/>
      <c r="OAB67" s="8"/>
      <c r="OAC67" s="8"/>
      <c r="OAD67" s="29"/>
      <c r="OAE67" s="7"/>
      <c r="OAF67" s="7"/>
      <c r="OAG67" s="7"/>
      <c r="OAH67" s="8"/>
      <c r="OAI67" s="8"/>
      <c r="OAJ67" s="8"/>
      <c r="OAL67" s="8"/>
      <c r="OAM67" s="8"/>
      <c r="OAN67" s="29"/>
      <c r="OAO67" s="7"/>
      <c r="OAP67" s="7"/>
      <c r="OAQ67" s="7"/>
      <c r="OAR67" s="8"/>
      <c r="OAS67" s="8"/>
      <c r="OAT67" s="8"/>
      <c r="OAV67" s="8"/>
      <c r="OAW67" s="8"/>
      <c r="OAX67" s="29"/>
      <c r="OAY67" s="7"/>
      <c r="OAZ67" s="7"/>
      <c r="OBA67" s="7"/>
      <c r="OBB67" s="8"/>
      <c r="OBC67" s="8"/>
      <c r="OBD67" s="8"/>
      <c r="OBF67" s="8"/>
      <c r="OBG67" s="8"/>
      <c r="OBH67" s="29"/>
      <c r="OBI67" s="7"/>
      <c r="OBJ67" s="7"/>
      <c r="OBK67" s="7"/>
      <c r="OBL67" s="8"/>
      <c r="OBM67" s="8"/>
      <c r="OBN67" s="8"/>
      <c r="OBP67" s="8"/>
      <c r="OBQ67" s="8"/>
      <c r="OBR67" s="29"/>
      <c r="OBS67" s="7"/>
      <c r="OBT67" s="7"/>
      <c r="OBU67" s="7"/>
      <c r="OBV67" s="8"/>
      <c r="OBW67" s="8"/>
      <c r="OBX67" s="8"/>
      <c r="OBZ67" s="8"/>
      <c r="OCA67" s="8"/>
      <c r="OCB67" s="29"/>
      <c r="OCC67" s="7"/>
      <c r="OCD67" s="7"/>
      <c r="OCE67" s="7"/>
      <c r="OCF67" s="8"/>
      <c r="OCG67" s="8"/>
      <c r="OCH67" s="8"/>
      <c r="OCJ67" s="8"/>
      <c r="OCK67" s="8"/>
      <c r="OCL67" s="29"/>
      <c r="OCM67" s="7"/>
      <c r="OCN67" s="7"/>
      <c r="OCO67" s="7"/>
      <c r="OCP67" s="8"/>
      <c r="OCQ67" s="8"/>
      <c r="OCR67" s="8"/>
      <c r="OCT67" s="8"/>
      <c r="OCU67" s="8"/>
      <c r="OCV67" s="29"/>
      <c r="OCW67" s="7"/>
      <c r="OCX67" s="7"/>
      <c r="OCY67" s="7"/>
      <c r="OCZ67" s="8"/>
      <c r="ODA67" s="8"/>
      <c r="ODB67" s="8"/>
      <c r="ODD67" s="8"/>
      <c r="ODE67" s="8"/>
      <c r="ODF67" s="29"/>
      <c r="ODG67" s="7"/>
      <c r="ODH67" s="7"/>
      <c r="ODI67" s="7"/>
      <c r="ODJ67" s="8"/>
      <c r="ODK67" s="8"/>
      <c r="ODL67" s="8"/>
      <c r="ODN67" s="8"/>
      <c r="ODO67" s="8"/>
      <c r="ODP67" s="29"/>
      <c r="ODQ67" s="7"/>
      <c r="ODR67" s="7"/>
      <c r="ODS67" s="7"/>
      <c r="ODT67" s="8"/>
      <c r="ODU67" s="8"/>
      <c r="ODV67" s="8"/>
      <c r="ODX67" s="8"/>
      <c r="ODY67" s="8"/>
      <c r="ODZ67" s="29"/>
      <c r="OEA67" s="7"/>
      <c r="OEB67" s="7"/>
      <c r="OEC67" s="7"/>
      <c r="OED67" s="8"/>
      <c r="OEE67" s="8"/>
      <c r="OEF67" s="8"/>
      <c r="OEH67" s="8"/>
      <c r="OEI67" s="8"/>
      <c r="OEJ67" s="29"/>
      <c r="OEK67" s="7"/>
      <c r="OEL67" s="7"/>
      <c r="OEM67" s="7"/>
      <c r="OEN67" s="8"/>
      <c r="OEO67" s="8"/>
      <c r="OEP67" s="8"/>
      <c r="OER67" s="8"/>
      <c r="OES67" s="8"/>
      <c r="OET67" s="29"/>
      <c r="OEU67" s="7"/>
      <c r="OEV67" s="7"/>
      <c r="OEW67" s="7"/>
      <c r="OEX67" s="8"/>
      <c r="OEY67" s="8"/>
      <c r="OEZ67" s="8"/>
      <c r="OFB67" s="8"/>
      <c r="OFC67" s="8"/>
      <c r="OFD67" s="29"/>
      <c r="OFE67" s="7"/>
      <c r="OFF67" s="7"/>
      <c r="OFG67" s="7"/>
      <c r="OFH67" s="8"/>
      <c r="OFI67" s="8"/>
      <c r="OFJ67" s="8"/>
      <c r="OFL67" s="8"/>
      <c r="OFM67" s="8"/>
      <c r="OFN67" s="29"/>
      <c r="OFO67" s="7"/>
      <c r="OFP67" s="7"/>
      <c r="OFQ67" s="7"/>
      <c r="OFR67" s="8"/>
      <c r="OFS67" s="8"/>
      <c r="OFT67" s="8"/>
      <c r="OFV67" s="8"/>
      <c r="OFW67" s="8"/>
      <c r="OFX67" s="29"/>
      <c r="OFY67" s="7"/>
      <c r="OFZ67" s="7"/>
      <c r="OGA67" s="7"/>
      <c r="OGB67" s="8"/>
      <c r="OGC67" s="8"/>
      <c r="OGD67" s="8"/>
      <c r="OGF67" s="8"/>
      <c r="OGG67" s="8"/>
      <c r="OGH67" s="29"/>
      <c r="OGI67" s="7"/>
      <c r="OGJ67" s="7"/>
      <c r="OGK67" s="7"/>
      <c r="OGL67" s="8"/>
      <c r="OGM67" s="8"/>
      <c r="OGN67" s="8"/>
      <c r="OGP67" s="8"/>
      <c r="OGQ67" s="8"/>
      <c r="OGR67" s="29"/>
      <c r="OGS67" s="7"/>
      <c r="OGT67" s="7"/>
      <c r="OGU67" s="7"/>
      <c r="OGV67" s="8"/>
      <c r="OGW67" s="8"/>
      <c r="OGX67" s="8"/>
      <c r="OGZ67" s="8"/>
      <c r="OHA67" s="8"/>
      <c r="OHB67" s="29"/>
      <c r="OHC67" s="7"/>
      <c r="OHD67" s="7"/>
      <c r="OHE67" s="7"/>
      <c r="OHF67" s="8"/>
      <c r="OHG67" s="8"/>
      <c r="OHH67" s="8"/>
      <c r="OHJ67" s="8"/>
      <c r="OHK67" s="8"/>
      <c r="OHL67" s="29"/>
      <c r="OHM67" s="7"/>
      <c r="OHN67" s="7"/>
      <c r="OHO67" s="7"/>
      <c r="OHP67" s="8"/>
      <c r="OHQ67" s="8"/>
      <c r="OHR67" s="8"/>
      <c r="OHT67" s="8"/>
      <c r="OHU67" s="8"/>
      <c r="OHV67" s="29"/>
      <c r="OHW67" s="7"/>
      <c r="OHX67" s="7"/>
      <c r="OHY67" s="7"/>
      <c r="OHZ67" s="8"/>
      <c r="OIA67" s="8"/>
      <c r="OIB67" s="8"/>
      <c r="OID67" s="8"/>
      <c r="OIE67" s="8"/>
      <c r="OIF67" s="29"/>
      <c r="OIG67" s="7"/>
      <c r="OIH67" s="7"/>
      <c r="OII67" s="7"/>
      <c r="OIJ67" s="8"/>
      <c r="OIK67" s="8"/>
      <c r="OIL67" s="8"/>
      <c r="OIN67" s="8"/>
      <c r="OIO67" s="8"/>
      <c r="OIP67" s="29"/>
      <c r="OIQ67" s="7"/>
      <c r="OIR67" s="7"/>
      <c r="OIS67" s="7"/>
      <c r="OIT67" s="8"/>
      <c r="OIU67" s="8"/>
      <c r="OIV67" s="8"/>
      <c r="OIX67" s="8"/>
      <c r="OIY67" s="8"/>
      <c r="OIZ67" s="29"/>
      <c r="OJA67" s="7"/>
      <c r="OJB67" s="7"/>
      <c r="OJC67" s="7"/>
      <c r="OJD67" s="8"/>
      <c r="OJE67" s="8"/>
      <c r="OJF67" s="8"/>
      <c r="OJH67" s="8"/>
      <c r="OJI67" s="8"/>
      <c r="OJJ67" s="29"/>
      <c r="OJK67" s="7"/>
      <c r="OJL67" s="7"/>
      <c r="OJM67" s="7"/>
      <c r="OJN67" s="8"/>
      <c r="OJO67" s="8"/>
      <c r="OJP67" s="8"/>
      <c r="OJR67" s="8"/>
      <c r="OJS67" s="8"/>
      <c r="OJT67" s="29"/>
      <c r="OJU67" s="7"/>
      <c r="OJV67" s="7"/>
      <c r="OJW67" s="7"/>
      <c r="OJX67" s="8"/>
      <c r="OJY67" s="8"/>
      <c r="OJZ67" s="8"/>
      <c r="OKB67" s="8"/>
      <c r="OKC67" s="8"/>
      <c r="OKD67" s="29"/>
      <c r="OKE67" s="7"/>
      <c r="OKF67" s="7"/>
      <c r="OKG67" s="7"/>
      <c r="OKH67" s="8"/>
      <c r="OKI67" s="8"/>
      <c r="OKJ67" s="8"/>
      <c r="OKL67" s="8"/>
      <c r="OKM67" s="8"/>
      <c r="OKN67" s="29"/>
      <c r="OKO67" s="7"/>
      <c r="OKP67" s="7"/>
      <c r="OKQ67" s="7"/>
      <c r="OKR67" s="8"/>
      <c r="OKS67" s="8"/>
      <c r="OKT67" s="8"/>
      <c r="OKV67" s="8"/>
      <c r="OKW67" s="8"/>
      <c r="OKX67" s="29"/>
      <c r="OKY67" s="7"/>
      <c r="OKZ67" s="7"/>
      <c r="OLA67" s="7"/>
      <c r="OLB67" s="8"/>
      <c r="OLC67" s="8"/>
      <c r="OLD67" s="8"/>
      <c r="OLF67" s="8"/>
      <c r="OLG67" s="8"/>
      <c r="OLH67" s="29"/>
      <c r="OLI67" s="7"/>
      <c r="OLJ67" s="7"/>
      <c r="OLK67" s="7"/>
      <c r="OLL67" s="8"/>
      <c r="OLM67" s="8"/>
      <c r="OLN67" s="8"/>
      <c r="OLP67" s="8"/>
      <c r="OLQ67" s="8"/>
      <c r="OLR67" s="29"/>
      <c r="OLS67" s="7"/>
      <c r="OLT67" s="7"/>
      <c r="OLU67" s="7"/>
      <c r="OLV67" s="8"/>
      <c r="OLW67" s="8"/>
      <c r="OLX67" s="8"/>
      <c r="OLZ67" s="8"/>
      <c r="OMA67" s="8"/>
      <c r="OMB67" s="29"/>
      <c r="OMC67" s="7"/>
      <c r="OMD67" s="7"/>
      <c r="OME67" s="7"/>
      <c r="OMF67" s="8"/>
      <c r="OMG67" s="8"/>
      <c r="OMH67" s="8"/>
      <c r="OMJ67" s="8"/>
      <c r="OMK67" s="8"/>
      <c r="OML67" s="29"/>
      <c r="OMM67" s="7"/>
      <c r="OMN67" s="7"/>
      <c r="OMO67" s="7"/>
      <c r="OMP67" s="8"/>
      <c r="OMQ67" s="8"/>
      <c r="OMR67" s="8"/>
      <c r="OMT67" s="8"/>
      <c r="OMU67" s="8"/>
      <c r="OMV67" s="29"/>
      <c r="OMW67" s="7"/>
      <c r="OMX67" s="7"/>
      <c r="OMY67" s="7"/>
      <c r="OMZ67" s="8"/>
      <c r="ONA67" s="8"/>
      <c r="ONB67" s="8"/>
      <c r="OND67" s="8"/>
      <c r="ONE67" s="8"/>
      <c r="ONF67" s="29"/>
      <c r="ONG67" s="7"/>
      <c r="ONH67" s="7"/>
      <c r="ONI67" s="7"/>
      <c r="ONJ67" s="8"/>
      <c r="ONK67" s="8"/>
      <c r="ONL67" s="8"/>
      <c r="ONN67" s="8"/>
      <c r="ONO67" s="8"/>
      <c r="ONP67" s="29"/>
      <c r="ONQ67" s="7"/>
      <c r="ONR67" s="7"/>
      <c r="ONS67" s="7"/>
      <c r="ONT67" s="8"/>
      <c r="ONU67" s="8"/>
      <c r="ONV67" s="8"/>
      <c r="ONX67" s="8"/>
      <c r="ONY67" s="8"/>
      <c r="ONZ67" s="29"/>
      <c r="OOA67" s="7"/>
      <c r="OOB67" s="7"/>
      <c r="OOC67" s="7"/>
      <c r="OOD67" s="8"/>
      <c r="OOE67" s="8"/>
      <c r="OOF67" s="8"/>
      <c r="OOH67" s="8"/>
      <c r="OOI67" s="8"/>
      <c r="OOJ67" s="29"/>
      <c r="OOK67" s="7"/>
      <c r="OOL67" s="7"/>
      <c r="OOM67" s="7"/>
      <c r="OON67" s="8"/>
      <c r="OOO67" s="8"/>
      <c r="OOP67" s="8"/>
      <c r="OOR67" s="8"/>
      <c r="OOS67" s="8"/>
      <c r="OOT67" s="29"/>
      <c r="OOU67" s="7"/>
      <c r="OOV67" s="7"/>
      <c r="OOW67" s="7"/>
      <c r="OOX67" s="8"/>
      <c r="OOY67" s="8"/>
      <c r="OOZ67" s="8"/>
      <c r="OPB67" s="8"/>
      <c r="OPC67" s="8"/>
      <c r="OPD67" s="29"/>
      <c r="OPE67" s="7"/>
      <c r="OPF67" s="7"/>
      <c r="OPG67" s="7"/>
      <c r="OPH67" s="8"/>
      <c r="OPI67" s="8"/>
      <c r="OPJ67" s="8"/>
      <c r="OPL67" s="8"/>
      <c r="OPM67" s="8"/>
      <c r="OPN67" s="29"/>
      <c r="OPO67" s="7"/>
      <c r="OPP67" s="7"/>
      <c r="OPQ67" s="7"/>
      <c r="OPR67" s="8"/>
      <c r="OPS67" s="8"/>
      <c r="OPT67" s="8"/>
      <c r="OPV67" s="8"/>
      <c r="OPW67" s="8"/>
      <c r="OPX67" s="29"/>
      <c r="OPY67" s="7"/>
      <c r="OPZ67" s="7"/>
      <c r="OQA67" s="7"/>
      <c r="OQB67" s="8"/>
      <c r="OQC67" s="8"/>
      <c r="OQD67" s="8"/>
      <c r="OQF67" s="8"/>
      <c r="OQG67" s="8"/>
      <c r="OQH67" s="29"/>
      <c r="OQI67" s="7"/>
      <c r="OQJ67" s="7"/>
      <c r="OQK67" s="7"/>
      <c r="OQL67" s="8"/>
      <c r="OQM67" s="8"/>
      <c r="OQN67" s="8"/>
      <c r="OQP67" s="8"/>
      <c r="OQQ67" s="8"/>
      <c r="OQR67" s="29"/>
      <c r="OQS67" s="7"/>
      <c r="OQT67" s="7"/>
      <c r="OQU67" s="7"/>
      <c r="OQV67" s="8"/>
      <c r="OQW67" s="8"/>
      <c r="OQX67" s="8"/>
      <c r="OQZ67" s="8"/>
      <c r="ORA67" s="8"/>
      <c r="ORB67" s="29"/>
      <c r="ORC67" s="7"/>
      <c r="ORD67" s="7"/>
      <c r="ORE67" s="7"/>
      <c r="ORF67" s="8"/>
      <c r="ORG67" s="8"/>
      <c r="ORH67" s="8"/>
      <c r="ORJ67" s="8"/>
      <c r="ORK67" s="8"/>
      <c r="ORL67" s="29"/>
      <c r="ORM67" s="7"/>
      <c r="ORN67" s="7"/>
      <c r="ORO67" s="7"/>
      <c r="ORP67" s="8"/>
      <c r="ORQ67" s="8"/>
      <c r="ORR67" s="8"/>
      <c r="ORT67" s="8"/>
      <c r="ORU67" s="8"/>
      <c r="ORV67" s="29"/>
      <c r="ORW67" s="7"/>
      <c r="ORX67" s="7"/>
      <c r="ORY67" s="7"/>
      <c r="ORZ67" s="8"/>
      <c r="OSA67" s="8"/>
      <c r="OSB67" s="8"/>
      <c r="OSD67" s="8"/>
      <c r="OSE67" s="8"/>
      <c r="OSF67" s="29"/>
      <c r="OSG67" s="7"/>
      <c r="OSH67" s="7"/>
      <c r="OSI67" s="7"/>
      <c r="OSJ67" s="8"/>
      <c r="OSK67" s="8"/>
      <c r="OSL67" s="8"/>
      <c r="OSN67" s="8"/>
      <c r="OSO67" s="8"/>
      <c r="OSP67" s="29"/>
      <c r="OSQ67" s="7"/>
      <c r="OSR67" s="7"/>
      <c r="OSS67" s="7"/>
      <c r="OST67" s="8"/>
      <c r="OSU67" s="8"/>
      <c r="OSV67" s="8"/>
      <c r="OSX67" s="8"/>
      <c r="OSY67" s="8"/>
      <c r="OSZ67" s="29"/>
      <c r="OTA67" s="7"/>
      <c r="OTB67" s="7"/>
      <c r="OTC67" s="7"/>
      <c r="OTD67" s="8"/>
      <c r="OTE67" s="8"/>
      <c r="OTF67" s="8"/>
      <c r="OTH67" s="8"/>
      <c r="OTI67" s="8"/>
      <c r="OTJ67" s="29"/>
      <c r="OTK67" s="7"/>
      <c r="OTL67" s="7"/>
      <c r="OTM67" s="7"/>
      <c r="OTN67" s="8"/>
      <c r="OTO67" s="8"/>
      <c r="OTP67" s="8"/>
      <c r="OTR67" s="8"/>
      <c r="OTS67" s="8"/>
      <c r="OTT67" s="29"/>
      <c r="OTU67" s="7"/>
      <c r="OTV67" s="7"/>
      <c r="OTW67" s="7"/>
      <c r="OTX67" s="8"/>
      <c r="OTY67" s="8"/>
      <c r="OTZ67" s="8"/>
      <c r="OUB67" s="8"/>
      <c r="OUC67" s="8"/>
      <c r="OUD67" s="29"/>
      <c r="OUE67" s="7"/>
      <c r="OUF67" s="7"/>
      <c r="OUG67" s="7"/>
      <c r="OUH67" s="8"/>
      <c r="OUI67" s="8"/>
      <c r="OUJ67" s="8"/>
      <c r="OUL67" s="8"/>
      <c r="OUM67" s="8"/>
      <c r="OUN67" s="29"/>
      <c r="OUO67" s="7"/>
      <c r="OUP67" s="7"/>
      <c r="OUQ67" s="7"/>
      <c r="OUR67" s="8"/>
      <c r="OUS67" s="8"/>
      <c r="OUT67" s="8"/>
      <c r="OUV67" s="8"/>
      <c r="OUW67" s="8"/>
      <c r="OUX67" s="29"/>
      <c r="OUY67" s="7"/>
      <c r="OUZ67" s="7"/>
      <c r="OVA67" s="7"/>
      <c r="OVB67" s="8"/>
      <c r="OVC67" s="8"/>
      <c r="OVD67" s="8"/>
      <c r="OVF67" s="8"/>
      <c r="OVG67" s="8"/>
      <c r="OVH67" s="29"/>
      <c r="OVI67" s="7"/>
      <c r="OVJ67" s="7"/>
      <c r="OVK67" s="7"/>
      <c r="OVL67" s="8"/>
      <c r="OVM67" s="8"/>
      <c r="OVN67" s="8"/>
      <c r="OVP67" s="8"/>
      <c r="OVQ67" s="8"/>
      <c r="OVR67" s="29"/>
      <c r="OVS67" s="7"/>
      <c r="OVT67" s="7"/>
      <c r="OVU67" s="7"/>
      <c r="OVV67" s="8"/>
      <c r="OVW67" s="8"/>
      <c r="OVX67" s="8"/>
      <c r="OVZ67" s="8"/>
      <c r="OWA67" s="8"/>
      <c r="OWB67" s="29"/>
      <c r="OWC67" s="7"/>
      <c r="OWD67" s="7"/>
      <c r="OWE67" s="7"/>
      <c r="OWF67" s="8"/>
      <c r="OWG67" s="8"/>
      <c r="OWH67" s="8"/>
      <c r="OWJ67" s="8"/>
      <c r="OWK67" s="8"/>
      <c r="OWL67" s="29"/>
      <c r="OWM67" s="7"/>
      <c r="OWN67" s="7"/>
      <c r="OWO67" s="7"/>
      <c r="OWP67" s="8"/>
      <c r="OWQ67" s="8"/>
      <c r="OWR67" s="8"/>
      <c r="OWT67" s="8"/>
      <c r="OWU67" s="8"/>
      <c r="OWV67" s="29"/>
      <c r="OWW67" s="7"/>
      <c r="OWX67" s="7"/>
      <c r="OWY67" s="7"/>
      <c r="OWZ67" s="8"/>
      <c r="OXA67" s="8"/>
      <c r="OXB67" s="8"/>
      <c r="OXD67" s="8"/>
      <c r="OXE67" s="8"/>
      <c r="OXF67" s="29"/>
      <c r="OXG67" s="7"/>
      <c r="OXH67" s="7"/>
      <c r="OXI67" s="7"/>
      <c r="OXJ67" s="8"/>
      <c r="OXK67" s="8"/>
      <c r="OXL67" s="8"/>
      <c r="OXN67" s="8"/>
      <c r="OXO67" s="8"/>
      <c r="OXP67" s="29"/>
      <c r="OXQ67" s="7"/>
      <c r="OXR67" s="7"/>
      <c r="OXS67" s="7"/>
      <c r="OXT67" s="8"/>
      <c r="OXU67" s="8"/>
      <c r="OXV67" s="8"/>
      <c r="OXX67" s="8"/>
      <c r="OXY67" s="8"/>
      <c r="OXZ67" s="29"/>
      <c r="OYA67" s="7"/>
      <c r="OYB67" s="7"/>
      <c r="OYC67" s="7"/>
      <c r="OYD67" s="8"/>
      <c r="OYE67" s="8"/>
      <c r="OYF67" s="8"/>
      <c r="OYH67" s="8"/>
      <c r="OYI67" s="8"/>
      <c r="OYJ67" s="29"/>
      <c r="OYK67" s="7"/>
      <c r="OYL67" s="7"/>
      <c r="OYM67" s="7"/>
      <c r="OYN67" s="8"/>
      <c r="OYO67" s="8"/>
      <c r="OYP67" s="8"/>
      <c r="OYR67" s="8"/>
      <c r="OYS67" s="8"/>
      <c r="OYT67" s="29"/>
      <c r="OYU67" s="7"/>
      <c r="OYV67" s="7"/>
      <c r="OYW67" s="7"/>
      <c r="OYX67" s="8"/>
      <c r="OYY67" s="8"/>
      <c r="OYZ67" s="8"/>
      <c r="OZB67" s="8"/>
      <c r="OZC67" s="8"/>
      <c r="OZD67" s="29"/>
      <c r="OZE67" s="7"/>
      <c r="OZF67" s="7"/>
      <c r="OZG67" s="7"/>
      <c r="OZH67" s="8"/>
      <c r="OZI67" s="8"/>
      <c r="OZJ67" s="8"/>
      <c r="OZL67" s="8"/>
      <c r="OZM67" s="8"/>
      <c r="OZN67" s="29"/>
      <c r="OZO67" s="7"/>
      <c r="OZP67" s="7"/>
      <c r="OZQ67" s="7"/>
      <c r="OZR67" s="8"/>
      <c r="OZS67" s="8"/>
      <c r="OZT67" s="8"/>
      <c r="OZV67" s="8"/>
      <c r="OZW67" s="8"/>
      <c r="OZX67" s="29"/>
      <c r="OZY67" s="7"/>
      <c r="OZZ67" s="7"/>
      <c r="PAA67" s="7"/>
      <c r="PAB67" s="8"/>
      <c r="PAC67" s="8"/>
      <c r="PAD67" s="8"/>
      <c r="PAF67" s="8"/>
      <c r="PAG67" s="8"/>
      <c r="PAH67" s="29"/>
      <c r="PAI67" s="7"/>
      <c r="PAJ67" s="7"/>
      <c r="PAK67" s="7"/>
      <c r="PAL67" s="8"/>
      <c r="PAM67" s="8"/>
      <c r="PAN67" s="8"/>
      <c r="PAP67" s="8"/>
      <c r="PAQ67" s="8"/>
      <c r="PAR67" s="29"/>
      <c r="PAS67" s="7"/>
      <c r="PAT67" s="7"/>
      <c r="PAU67" s="7"/>
      <c r="PAV67" s="8"/>
      <c r="PAW67" s="8"/>
      <c r="PAX67" s="8"/>
      <c r="PAZ67" s="8"/>
      <c r="PBA67" s="8"/>
      <c r="PBB67" s="29"/>
      <c r="PBC67" s="7"/>
      <c r="PBD67" s="7"/>
      <c r="PBE67" s="7"/>
      <c r="PBF67" s="8"/>
      <c r="PBG67" s="8"/>
      <c r="PBH67" s="8"/>
      <c r="PBJ67" s="8"/>
      <c r="PBK67" s="8"/>
      <c r="PBL67" s="29"/>
      <c r="PBM67" s="7"/>
      <c r="PBN67" s="7"/>
      <c r="PBO67" s="7"/>
      <c r="PBP67" s="8"/>
      <c r="PBQ67" s="8"/>
      <c r="PBR67" s="8"/>
      <c r="PBT67" s="8"/>
      <c r="PBU67" s="8"/>
      <c r="PBV67" s="29"/>
      <c r="PBW67" s="7"/>
      <c r="PBX67" s="7"/>
      <c r="PBY67" s="7"/>
      <c r="PBZ67" s="8"/>
      <c r="PCA67" s="8"/>
      <c r="PCB67" s="8"/>
      <c r="PCD67" s="8"/>
      <c r="PCE67" s="8"/>
      <c r="PCF67" s="29"/>
      <c r="PCG67" s="7"/>
      <c r="PCH67" s="7"/>
      <c r="PCI67" s="7"/>
      <c r="PCJ67" s="8"/>
      <c r="PCK67" s="8"/>
      <c r="PCL67" s="8"/>
      <c r="PCN67" s="8"/>
      <c r="PCO67" s="8"/>
      <c r="PCP67" s="29"/>
      <c r="PCQ67" s="7"/>
      <c r="PCR67" s="7"/>
      <c r="PCS67" s="7"/>
      <c r="PCT67" s="8"/>
      <c r="PCU67" s="8"/>
      <c r="PCV67" s="8"/>
      <c r="PCX67" s="8"/>
      <c r="PCY67" s="8"/>
      <c r="PCZ67" s="29"/>
      <c r="PDA67" s="7"/>
      <c r="PDB67" s="7"/>
      <c r="PDC67" s="7"/>
      <c r="PDD67" s="8"/>
      <c r="PDE67" s="8"/>
      <c r="PDF67" s="8"/>
      <c r="PDH67" s="8"/>
      <c r="PDI67" s="8"/>
      <c r="PDJ67" s="29"/>
      <c r="PDK67" s="7"/>
      <c r="PDL67" s="7"/>
      <c r="PDM67" s="7"/>
      <c r="PDN67" s="8"/>
      <c r="PDO67" s="8"/>
      <c r="PDP67" s="8"/>
      <c r="PDR67" s="8"/>
      <c r="PDS67" s="8"/>
      <c r="PDT67" s="29"/>
      <c r="PDU67" s="7"/>
      <c r="PDV67" s="7"/>
      <c r="PDW67" s="7"/>
      <c r="PDX67" s="8"/>
      <c r="PDY67" s="8"/>
      <c r="PDZ67" s="8"/>
      <c r="PEB67" s="8"/>
      <c r="PEC67" s="8"/>
      <c r="PED67" s="29"/>
      <c r="PEE67" s="7"/>
      <c r="PEF67" s="7"/>
      <c r="PEG67" s="7"/>
      <c r="PEH67" s="8"/>
      <c r="PEI67" s="8"/>
      <c r="PEJ67" s="8"/>
      <c r="PEL67" s="8"/>
      <c r="PEM67" s="8"/>
      <c r="PEN67" s="29"/>
      <c r="PEO67" s="7"/>
      <c r="PEP67" s="7"/>
      <c r="PEQ67" s="7"/>
      <c r="PER67" s="8"/>
      <c r="PES67" s="8"/>
      <c r="PET67" s="8"/>
      <c r="PEV67" s="8"/>
      <c r="PEW67" s="8"/>
      <c r="PEX67" s="29"/>
      <c r="PEY67" s="7"/>
      <c r="PEZ67" s="7"/>
      <c r="PFA67" s="7"/>
      <c r="PFB67" s="8"/>
      <c r="PFC67" s="8"/>
      <c r="PFD67" s="8"/>
      <c r="PFF67" s="8"/>
      <c r="PFG67" s="8"/>
      <c r="PFH67" s="29"/>
      <c r="PFI67" s="7"/>
      <c r="PFJ67" s="7"/>
      <c r="PFK67" s="7"/>
      <c r="PFL67" s="8"/>
      <c r="PFM67" s="8"/>
      <c r="PFN67" s="8"/>
      <c r="PFP67" s="8"/>
      <c r="PFQ67" s="8"/>
      <c r="PFR67" s="29"/>
      <c r="PFS67" s="7"/>
      <c r="PFT67" s="7"/>
      <c r="PFU67" s="7"/>
      <c r="PFV67" s="8"/>
      <c r="PFW67" s="8"/>
      <c r="PFX67" s="8"/>
      <c r="PFZ67" s="8"/>
      <c r="PGA67" s="8"/>
      <c r="PGB67" s="29"/>
      <c r="PGC67" s="7"/>
      <c r="PGD67" s="7"/>
      <c r="PGE67" s="7"/>
      <c r="PGF67" s="8"/>
      <c r="PGG67" s="8"/>
      <c r="PGH67" s="8"/>
      <c r="PGJ67" s="8"/>
      <c r="PGK67" s="8"/>
      <c r="PGL67" s="29"/>
      <c r="PGM67" s="7"/>
      <c r="PGN67" s="7"/>
      <c r="PGO67" s="7"/>
      <c r="PGP67" s="8"/>
      <c r="PGQ67" s="8"/>
      <c r="PGR67" s="8"/>
      <c r="PGT67" s="8"/>
      <c r="PGU67" s="8"/>
      <c r="PGV67" s="29"/>
      <c r="PGW67" s="7"/>
      <c r="PGX67" s="7"/>
      <c r="PGY67" s="7"/>
      <c r="PGZ67" s="8"/>
      <c r="PHA67" s="8"/>
      <c r="PHB67" s="8"/>
      <c r="PHD67" s="8"/>
      <c r="PHE67" s="8"/>
      <c r="PHF67" s="29"/>
      <c r="PHG67" s="7"/>
      <c r="PHH67" s="7"/>
      <c r="PHI67" s="7"/>
      <c r="PHJ67" s="8"/>
      <c r="PHK67" s="8"/>
      <c r="PHL67" s="8"/>
      <c r="PHN67" s="8"/>
      <c r="PHO67" s="8"/>
      <c r="PHP67" s="29"/>
      <c r="PHQ67" s="7"/>
      <c r="PHR67" s="7"/>
      <c r="PHS67" s="7"/>
      <c r="PHT67" s="8"/>
      <c r="PHU67" s="8"/>
      <c r="PHV67" s="8"/>
      <c r="PHX67" s="8"/>
      <c r="PHY67" s="8"/>
      <c r="PHZ67" s="29"/>
      <c r="PIA67" s="7"/>
      <c r="PIB67" s="7"/>
      <c r="PIC67" s="7"/>
      <c r="PID67" s="8"/>
      <c r="PIE67" s="8"/>
      <c r="PIF67" s="8"/>
      <c r="PIH67" s="8"/>
      <c r="PII67" s="8"/>
      <c r="PIJ67" s="29"/>
      <c r="PIK67" s="7"/>
      <c r="PIL67" s="7"/>
      <c r="PIM67" s="7"/>
      <c r="PIN67" s="8"/>
      <c r="PIO67" s="8"/>
      <c r="PIP67" s="8"/>
      <c r="PIR67" s="8"/>
      <c r="PIS67" s="8"/>
      <c r="PIT67" s="29"/>
      <c r="PIU67" s="7"/>
      <c r="PIV67" s="7"/>
      <c r="PIW67" s="7"/>
      <c r="PIX67" s="8"/>
      <c r="PIY67" s="8"/>
      <c r="PIZ67" s="8"/>
      <c r="PJB67" s="8"/>
      <c r="PJC67" s="8"/>
      <c r="PJD67" s="29"/>
      <c r="PJE67" s="7"/>
      <c r="PJF67" s="7"/>
      <c r="PJG67" s="7"/>
      <c r="PJH67" s="8"/>
      <c r="PJI67" s="8"/>
      <c r="PJJ67" s="8"/>
      <c r="PJL67" s="8"/>
      <c r="PJM67" s="8"/>
      <c r="PJN67" s="29"/>
      <c r="PJO67" s="7"/>
      <c r="PJP67" s="7"/>
      <c r="PJQ67" s="7"/>
      <c r="PJR67" s="8"/>
      <c r="PJS67" s="8"/>
      <c r="PJT67" s="8"/>
      <c r="PJV67" s="8"/>
      <c r="PJW67" s="8"/>
      <c r="PJX67" s="29"/>
      <c r="PJY67" s="7"/>
      <c r="PJZ67" s="7"/>
      <c r="PKA67" s="7"/>
      <c r="PKB67" s="8"/>
      <c r="PKC67" s="8"/>
      <c r="PKD67" s="8"/>
      <c r="PKF67" s="8"/>
      <c r="PKG67" s="8"/>
      <c r="PKH67" s="29"/>
      <c r="PKI67" s="7"/>
      <c r="PKJ67" s="7"/>
      <c r="PKK67" s="7"/>
      <c r="PKL67" s="8"/>
      <c r="PKM67" s="8"/>
      <c r="PKN67" s="8"/>
      <c r="PKP67" s="8"/>
      <c r="PKQ67" s="8"/>
      <c r="PKR67" s="29"/>
      <c r="PKS67" s="7"/>
      <c r="PKT67" s="7"/>
      <c r="PKU67" s="7"/>
      <c r="PKV67" s="8"/>
      <c r="PKW67" s="8"/>
      <c r="PKX67" s="8"/>
      <c r="PKZ67" s="8"/>
      <c r="PLA67" s="8"/>
      <c r="PLB67" s="29"/>
      <c r="PLC67" s="7"/>
      <c r="PLD67" s="7"/>
      <c r="PLE67" s="7"/>
      <c r="PLF67" s="8"/>
      <c r="PLG67" s="8"/>
      <c r="PLH67" s="8"/>
      <c r="PLJ67" s="8"/>
      <c r="PLK67" s="8"/>
      <c r="PLL67" s="29"/>
      <c r="PLM67" s="7"/>
      <c r="PLN67" s="7"/>
      <c r="PLO67" s="7"/>
      <c r="PLP67" s="8"/>
      <c r="PLQ67" s="8"/>
      <c r="PLR67" s="8"/>
      <c r="PLT67" s="8"/>
      <c r="PLU67" s="8"/>
      <c r="PLV67" s="29"/>
      <c r="PLW67" s="7"/>
      <c r="PLX67" s="7"/>
      <c r="PLY67" s="7"/>
      <c r="PLZ67" s="8"/>
      <c r="PMA67" s="8"/>
      <c r="PMB67" s="8"/>
      <c r="PMD67" s="8"/>
      <c r="PME67" s="8"/>
      <c r="PMF67" s="29"/>
      <c r="PMG67" s="7"/>
      <c r="PMH67" s="7"/>
      <c r="PMI67" s="7"/>
      <c r="PMJ67" s="8"/>
      <c r="PMK67" s="8"/>
      <c r="PML67" s="8"/>
      <c r="PMN67" s="8"/>
      <c r="PMO67" s="8"/>
      <c r="PMP67" s="29"/>
      <c r="PMQ67" s="7"/>
      <c r="PMR67" s="7"/>
      <c r="PMS67" s="7"/>
      <c r="PMT67" s="8"/>
      <c r="PMU67" s="8"/>
      <c r="PMV67" s="8"/>
      <c r="PMX67" s="8"/>
      <c r="PMY67" s="8"/>
      <c r="PMZ67" s="29"/>
      <c r="PNA67" s="7"/>
      <c r="PNB67" s="7"/>
      <c r="PNC67" s="7"/>
      <c r="PND67" s="8"/>
      <c r="PNE67" s="8"/>
      <c r="PNF67" s="8"/>
      <c r="PNH67" s="8"/>
      <c r="PNI67" s="8"/>
      <c r="PNJ67" s="29"/>
      <c r="PNK67" s="7"/>
      <c r="PNL67" s="7"/>
      <c r="PNM67" s="7"/>
      <c r="PNN67" s="8"/>
      <c r="PNO67" s="8"/>
      <c r="PNP67" s="8"/>
      <c r="PNR67" s="8"/>
      <c r="PNS67" s="8"/>
      <c r="PNT67" s="29"/>
      <c r="PNU67" s="7"/>
      <c r="PNV67" s="7"/>
      <c r="PNW67" s="7"/>
      <c r="PNX67" s="8"/>
      <c r="PNY67" s="8"/>
      <c r="PNZ67" s="8"/>
      <c r="POB67" s="8"/>
      <c r="POC67" s="8"/>
      <c r="POD67" s="29"/>
      <c r="POE67" s="7"/>
      <c r="POF67" s="7"/>
      <c r="POG67" s="7"/>
      <c r="POH67" s="8"/>
      <c r="POI67" s="8"/>
      <c r="POJ67" s="8"/>
      <c r="POL67" s="8"/>
      <c r="POM67" s="8"/>
      <c r="PON67" s="29"/>
      <c r="POO67" s="7"/>
      <c r="POP67" s="7"/>
      <c r="POQ67" s="7"/>
      <c r="POR67" s="8"/>
      <c r="POS67" s="8"/>
      <c r="POT67" s="8"/>
      <c r="POV67" s="8"/>
      <c r="POW67" s="8"/>
      <c r="POX67" s="29"/>
      <c r="POY67" s="7"/>
      <c r="POZ67" s="7"/>
      <c r="PPA67" s="7"/>
      <c r="PPB67" s="8"/>
      <c r="PPC67" s="8"/>
      <c r="PPD67" s="8"/>
      <c r="PPF67" s="8"/>
      <c r="PPG67" s="8"/>
      <c r="PPH67" s="29"/>
      <c r="PPI67" s="7"/>
      <c r="PPJ67" s="7"/>
      <c r="PPK67" s="7"/>
      <c r="PPL67" s="8"/>
      <c r="PPM67" s="8"/>
      <c r="PPN67" s="8"/>
      <c r="PPP67" s="8"/>
      <c r="PPQ67" s="8"/>
      <c r="PPR67" s="29"/>
      <c r="PPS67" s="7"/>
      <c r="PPT67" s="7"/>
      <c r="PPU67" s="7"/>
      <c r="PPV67" s="8"/>
      <c r="PPW67" s="8"/>
      <c r="PPX67" s="8"/>
      <c r="PPZ67" s="8"/>
      <c r="PQA67" s="8"/>
      <c r="PQB67" s="29"/>
      <c r="PQC67" s="7"/>
      <c r="PQD67" s="7"/>
      <c r="PQE67" s="7"/>
      <c r="PQF67" s="8"/>
      <c r="PQG67" s="8"/>
      <c r="PQH67" s="8"/>
      <c r="PQJ67" s="8"/>
      <c r="PQK67" s="8"/>
      <c r="PQL67" s="29"/>
      <c r="PQM67" s="7"/>
      <c r="PQN67" s="7"/>
      <c r="PQO67" s="7"/>
      <c r="PQP67" s="8"/>
      <c r="PQQ67" s="8"/>
      <c r="PQR67" s="8"/>
      <c r="PQT67" s="8"/>
      <c r="PQU67" s="8"/>
      <c r="PQV67" s="29"/>
      <c r="PQW67" s="7"/>
      <c r="PQX67" s="7"/>
      <c r="PQY67" s="7"/>
      <c r="PQZ67" s="8"/>
      <c r="PRA67" s="8"/>
      <c r="PRB67" s="8"/>
      <c r="PRD67" s="8"/>
      <c r="PRE67" s="8"/>
      <c r="PRF67" s="29"/>
      <c r="PRG67" s="7"/>
      <c r="PRH67" s="7"/>
      <c r="PRI67" s="7"/>
      <c r="PRJ67" s="8"/>
      <c r="PRK67" s="8"/>
      <c r="PRL67" s="8"/>
      <c r="PRN67" s="8"/>
      <c r="PRO67" s="8"/>
      <c r="PRP67" s="29"/>
      <c r="PRQ67" s="7"/>
      <c r="PRR67" s="7"/>
      <c r="PRS67" s="7"/>
      <c r="PRT67" s="8"/>
      <c r="PRU67" s="8"/>
      <c r="PRV67" s="8"/>
      <c r="PRX67" s="8"/>
      <c r="PRY67" s="8"/>
      <c r="PRZ67" s="29"/>
      <c r="PSA67" s="7"/>
      <c r="PSB67" s="7"/>
      <c r="PSC67" s="7"/>
      <c r="PSD67" s="8"/>
      <c r="PSE67" s="8"/>
      <c r="PSF67" s="8"/>
      <c r="PSH67" s="8"/>
      <c r="PSI67" s="8"/>
      <c r="PSJ67" s="29"/>
      <c r="PSK67" s="7"/>
      <c r="PSL67" s="7"/>
      <c r="PSM67" s="7"/>
      <c r="PSN67" s="8"/>
      <c r="PSO67" s="8"/>
      <c r="PSP67" s="8"/>
      <c r="PSR67" s="8"/>
      <c r="PSS67" s="8"/>
      <c r="PST67" s="29"/>
      <c r="PSU67" s="7"/>
      <c r="PSV67" s="7"/>
      <c r="PSW67" s="7"/>
      <c r="PSX67" s="8"/>
      <c r="PSY67" s="8"/>
      <c r="PSZ67" s="8"/>
      <c r="PTB67" s="8"/>
      <c r="PTC67" s="8"/>
      <c r="PTD67" s="29"/>
      <c r="PTE67" s="7"/>
      <c r="PTF67" s="7"/>
      <c r="PTG67" s="7"/>
      <c r="PTH67" s="8"/>
      <c r="PTI67" s="8"/>
      <c r="PTJ67" s="8"/>
      <c r="PTL67" s="8"/>
      <c r="PTM67" s="8"/>
      <c r="PTN67" s="29"/>
      <c r="PTO67" s="7"/>
      <c r="PTP67" s="7"/>
      <c r="PTQ67" s="7"/>
      <c r="PTR67" s="8"/>
      <c r="PTS67" s="8"/>
      <c r="PTT67" s="8"/>
      <c r="PTV67" s="8"/>
      <c r="PTW67" s="8"/>
      <c r="PTX67" s="29"/>
      <c r="PTY67" s="7"/>
      <c r="PTZ67" s="7"/>
      <c r="PUA67" s="7"/>
      <c r="PUB67" s="8"/>
      <c r="PUC67" s="8"/>
      <c r="PUD67" s="8"/>
      <c r="PUF67" s="8"/>
      <c r="PUG67" s="8"/>
      <c r="PUH67" s="29"/>
      <c r="PUI67" s="7"/>
      <c r="PUJ67" s="7"/>
      <c r="PUK67" s="7"/>
      <c r="PUL67" s="8"/>
      <c r="PUM67" s="8"/>
      <c r="PUN67" s="8"/>
      <c r="PUP67" s="8"/>
      <c r="PUQ67" s="8"/>
      <c r="PUR67" s="29"/>
      <c r="PUS67" s="7"/>
      <c r="PUT67" s="7"/>
      <c r="PUU67" s="7"/>
      <c r="PUV67" s="8"/>
      <c r="PUW67" s="8"/>
      <c r="PUX67" s="8"/>
      <c r="PUZ67" s="8"/>
      <c r="PVA67" s="8"/>
      <c r="PVB67" s="29"/>
      <c r="PVC67" s="7"/>
      <c r="PVD67" s="7"/>
      <c r="PVE67" s="7"/>
      <c r="PVF67" s="8"/>
      <c r="PVG67" s="8"/>
      <c r="PVH67" s="8"/>
      <c r="PVJ67" s="8"/>
      <c r="PVK67" s="8"/>
      <c r="PVL67" s="29"/>
      <c r="PVM67" s="7"/>
      <c r="PVN67" s="7"/>
      <c r="PVO67" s="7"/>
      <c r="PVP67" s="8"/>
      <c r="PVQ67" s="8"/>
      <c r="PVR67" s="8"/>
      <c r="PVT67" s="8"/>
      <c r="PVU67" s="8"/>
      <c r="PVV67" s="29"/>
      <c r="PVW67" s="7"/>
      <c r="PVX67" s="7"/>
      <c r="PVY67" s="7"/>
      <c r="PVZ67" s="8"/>
      <c r="PWA67" s="8"/>
      <c r="PWB67" s="8"/>
      <c r="PWD67" s="8"/>
      <c r="PWE67" s="8"/>
      <c r="PWF67" s="29"/>
      <c r="PWG67" s="7"/>
      <c r="PWH67" s="7"/>
      <c r="PWI67" s="7"/>
      <c r="PWJ67" s="8"/>
      <c r="PWK67" s="8"/>
      <c r="PWL67" s="8"/>
      <c r="PWN67" s="8"/>
      <c r="PWO67" s="8"/>
      <c r="PWP67" s="29"/>
      <c r="PWQ67" s="7"/>
      <c r="PWR67" s="7"/>
      <c r="PWS67" s="7"/>
      <c r="PWT67" s="8"/>
      <c r="PWU67" s="8"/>
      <c r="PWV67" s="8"/>
      <c r="PWX67" s="8"/>
      <c r="PWY67" s="8"/>
      <c r="PWZ67" s="29"/>
      <c r="PXA67" s="7"/>
      <c r="PXB67" s="7"/>
      <c r="PXC67" s="7"/>
      <c r="PXD67" s="8"/>
      <c r="PXE67" s="8"/>
      <c r="PXF67" s="8"/>
      <c r="PXH67" s="8"/>
      <c r="PXI67" s="8"/>
      <c r="PXJ67" s="29"/>
      <c r="PXK67" s="7"/>
      <c r="PXL67" s="7"/>
      <c r="PXM67" s="7"/>
      <c r="PXN67" s="8"/>
      <c r="PXO67" s="8"/>
      <c r="PXP67" s="8"/>
      <c r="PXR67" s="8"/>
      <c r="PXS67" s="8"/>
      <c r="PXT67" s="29"/>
      <c r="PXU67" s="7"/>
      <c r="PXV67" s="7"/>
      <c r="PXW67" s="7"/>
      <c r="PXX67" s="8"/>
      <c r="PXY67" s="8"/>
      <c r="PXZ67" s="8"/>
      <c r="PYB67" s="8"/>
      <c r="PYC67" s="8"/>
      <c r="PYD67" s="29"/>
      <c r="PYE67" s="7"/>
      <c r="PYF67" s="7"/>
      <c r="PYG67" s="7"/>
      <c r="PYH67" s="8"/>
      <c r="PYI67" s="8"/>
      <c r="PYJ67" s="8"/>
      <c r="PYL67" s="8"/>
      <c r="PYM67" s="8"/>
      <c r="PYN67" s="29"/>
      <c r="PYO67" s="7"/>
      <c r="PYP67" s="7"/>
      <c r="PYQ67" s="7"/>
      <c r="PYR67" s="8"/>
      <c r="PYS67" s="8"/>
      <c r="PYT67" s="8"/>
      <c r="PYV67" s="8"/>
      <c r="PYW67" s="8"/>
      <c r="PYX67" s="29"/>
      <c r="PYY67" s="7"/>
      <c r="PYZ67" s="7"/>
      <c r="PZA67" s="7"/>
      <c r="PZB67" s="8"/>
      <c r="PZC67" s="8"/>
      <c r="PZD67" s="8"/>
      <c r="PZF67" s="8"/>
      <c r="PZG67" s="8"/>
      <c r="PZH67" s="29"/>
      <c r="PZI67" s="7"/>
      <c r="PZJ67" s="7"/>
      <c r="PZK67" s="7"/>
      <c r="PZL67" s="8"/>
      <c r="PZM67" s="8"/>
      <c r="PZN67" s="8"/>
      <c r="PZP67" s="8"/>
      <c r="PZQ67" s="8"/>
      <c r="PZR67" s="29"/>
      <c r="PZS67" s="7"/>
      <c r="PZT67" s="7"/>
      <c r="PZU67" s="7"/>
      <c r="PZV67" s="8"/>
      <c r="PZW67" s="8"/>
      <c r="PZX67" s="8"/>
      <c r="PZZ67" s="8"/>
      <c r="QAA67" s="8"/>
      <c r="QAB67" s="29"/>
      <c r="QAC67" s="7"/>
      <c r="QAD67" s="7"/>
      <c r="QAE67" s="7"/>
      <c r="QAF67" s="8"/>
      <c r="QAG67" s="8"/>
      <c r="QAH67" s="8"/>
      <c r="QAJ67" s="8"/>
      <c r="QAK67" s="8"/>
      <c r="QAL67" s="29"/>
      <c r="QAM67" s="7"/>
      <c r="QAN67" s="7"/>
      <c r="QAO67" s="7"/>
      <c r="QAP67" s="8"/>
      <c r="QAQ67" s="8"/>
      <c r="QAR67" s="8"/>
      <c r="QAT67" s="8"/>
      <c r="QAU67" s="8"/>
      <c r="QAV67" s="29"/>
      <c r="QAW67" s="7"/>
      <c r="QAX67" s="7"/>
      <c r="QAY67" s="7"/>
      <c r="QAZ67" s="8"/>
      <c r="QBA67" s="8"/>
      <c r="QBB67" s="8"/>
      <c r="QBD67" s="8"/>
      <c r="QBE67" s="8"/>
      <c r="QBF67" s="29"/>
      <c r="QBG67" s="7"/>
      <c r="QBH67" s="7"/>
      <c r="QBI67" s="7"/>
      <c r="QBJ67" s="8"/>
      <c r="QBK67" s="8"/>
      <c r="QBL67" s="8"/>
      <c r="QBN67" s="8"/>
      <c r="QBO67" s="8"/>
      <c r="QBP67" s="29"/>
      <c r="QBQ67" s="7"/>
      <c r="QBR67" s="7"/>
      <c r="QBS67" s="7"/>
      <c r="QBT67" s="8"/>
      <c r="QBU67" s="8"/>
      <c r="QBV67" s="8"/>
      <c r="QBX67" s="8"/>
      <c r="QBY67" s="8"/>
      <c r="QBZ67" s="29"/>
      <c r="QCA67" s="7"/>
      <c r="QCB67" s="7"/>
      <c r="QCC67" s="7"/>
      <c r="QCD67" s="8"/>
      <c r="QCE67" s="8"/>
      <c r="QCF67" s="8"/>
      <c r="QCH67" s="8"/>
      <c r="QCI67" s="8"/>
      <c r="QCJ67" s="29"/>
      <c r="QCK67" s="7"/>
      <c r="QCL67" s="7"/>
      <c r="QCM67" s="7"/>
      <c r="QCN67" s="8"/>
      <c r="QCO67" s="8"/>
      <c r="QCP67" s="8"/>
      <c r="QCR67" s="8"/>
      <c r="QCS67" s="8"/>
      <c r="QCT67" s="29"/>
      <c r="QCU67" s="7"/>
      <c r="QCV67" s="7"/>
      <c r="QCW67" s="7"/>
      <c r="QCX67" s="8"/>
      <c r="QCY67" s="8"/>
      <c r="QCZ67" s="8"/>
      <c r="QDB67" s="8"/>
      <c r="QDC67" s="8"/>
      <c r="QDD67" s="29"/>
      <c r="QDE67" s="7"/>
      <c r="QDF67" s="7"/>
      <c r="QDG67" s="7"/>
      <c r="QDH67" s="8"/>
      <c r="QDI67" s="8"/>
      <c r="QDJ67" s="8"/>
      <c r="QDL67" s="8"/>
      <c r="QDM67" s="8"/>
      <c r="QDN67" s="29"/>
      <c r="QDO67" s="7"/>
      <c r="QDP67" s="7"/>
      <c r="QDQ67" s="7"/>
      <c r="QDR67" s="8"/>
      <c r="QDS67" s="8"/>
      <c r="QDT67" s="8"/>
      <c r="QDV67" s="8"/>
      <c r="QDW67" s="8"/>
      <c r="QDX67" s="29"/>
      <c r="QDY67" s="7"/>
      <c r="QDZ67" s="7"/>
      <c r="QEA67" s="7"/>
      <c r="QEB67" s="8"/>
      <c r="QEC67" s="8"/>
      <c r="QED67" s="8"/>
      <c r="QEF67" s="8"/>
      <c r="QEG67" s="8"/>
      <c r="QEH67" s="29"/>
      <c r="QEI67" s="7"/>
      <c r="QEJ67" s="7"/>
      <c r="QEK67" s="7"/>
      <c r="QEL67" s="8"/>
      <c r="QEM67" s="8"/>
      <c r="QEN67" s="8"/>
      <c r="QEP67" s="8"/>
      <c r="QEQ67" s="8"/>
      <c r="QER67" s="29"/>
      <c r="QES67" s="7"/>
      <c r="QET67" s="7"/>
      <c r="QEU67" s="7"/>
      <c r="QEV67" s="8"/>
      <c r="QEW67" s="8"/>
      <c r="QEX67" s="8"/>
      <c r="QEZ67" s="8"/>
      <c r="QFA67" s="8"/>
      <c r="QFB67" s="29"/>
      <c r="QFC67" s="7"/>
      <c r="QFD67" s="7"/>
      <c r="QFE67" s="7"/>
      <c r="QFF67" s="8"/>
      <c r="QFG67" s="8"/>
      <c r="QFH67" s="8"/>
      <c r="QFJ67" s="8"/>
      <c r="QFK67" s="8"/>
      <c r="QFL67" s="29"/>
      <c r="QFM67" s="7"/>
      <c r="QFN67" s="7"/>
      <c r="QFO67" s="7"/>
      <c r="QFP67" s="8"/>
      <c r="QFQ67" s="8"/>
      <c r="QFR67" s="8"/>
      <c r="QFT67" s="8"/>
      <c r="QFU67" s="8"/>
      <c r="QFV67" s="29"/>
      <c r="QFW67" s="7"/>
      <c r="QFX67" s="7"/>
      <c r="QFY67" s="7"/>
      <c r="QFZ67" s="8"/>
      <c r="QGA67" s="8"/>
      <c r="QGB67" s="8"/>
      <c r="QGD67" s="8"/>
      <c r="QGE67" s="8"/>
      <c r="QGF67" s="29"/>
      <c r="QGG67" s="7"/>
      <c r="QGH67" s="7"/>
      <c r="QGI67" s="7"/>
      <c r="QGJ67" s="8"/>
      <c r="QGK67" s="8"/>
      <c r="QGL67" s="8"/>
      <c r="QGN67" s="8"/>
      <c r="QGO67" s="8"/>
      <c r="QGP67" s="29"/>
      <c r="QGQ67" s="7"/>
      <c r="QGR67" s="7"/>
      <c r="QGS67" s="7"/>
      <c r="QGT67" s="8"/>
      <c r="QGU67" s="8"/>
      <c r="QGV67" s="8"/>
      <c r="QGX67" s="8"/>
      <c r="QGY67" s="8"/>
      <c r="QGZ67" s="29"/>
      <c r="QHA67" s="7"/>
      <c r="QHB67" s="7"/>
      <c r="QHC67" s="7"/>
      <c r="QHD67" s="8"/>
      <c r="QHE67" s="8"/>
      <c r="QHF67" s="8"/>
      <c r="QHH67" s="8"/>
      <c r="QHI67" s="8"/>
      <c r="QHJ67" s="29"/>
      <c r="QHK67" s="7"/>
      <c r="QHL67" s="7"/>
      <c r="QHM67" s="7"/>
      <c r="QHN67" s="8"/>
      <c r="QHO67" s="8"/>
      <c r="QHP67" s="8"/>
      <c r="QHR67" s="8"/>
      <c r="QHS67" s="8"/>
      <c r="QHT67" s="29"/>
      <c r="QHU67" s="7"/>
      <c r="QHV67" s="7"/>
      <c r="QHW67" s="7"/>
      <c r="QHX67" s="8"/>
      <c r="QHY67" s="8"/>
      <c r="QHZ67" s="8"/>
      <c r="QIB67" s="8"/>
      <c r="QIC67" s="8"/>
      <c r="QID67" s="29"/>
      <c r="QIE67" s="7"/>
      <c r="QIF67" s="7"/>
      <c r="QIG67" s="7"/>
      <c r="QIH67" s="8"/>
      <c r="QII67" s="8"/>
      <c r="QIJ67" s="8"/>
      <c r="QIL67" s="8"/>
      <c r="QIM67" s="8"/>
      <c r="QIN67" s="29"/>
      <c r="QIO67" s="7"/>
      <c r="QIP67" s="7"/>
      <c r="QIQ67" s="7"/>
      <c r="QIR67" s="8"/>
      <c r="QIS67" s="8"/>
      <c r="QIT67" s="8"/>
      <c r="QIV67" s="8"/>
      <c r="QIW67" s="8"/>
      <c r="QIX67" s="29"/>
      <c r="QIY67" s="7"/>
      <c r="QIZ67" s="7"/>
      <c r="QJA67" s="7"/>
      <c r="QJB67" s="8"/>
      <c r="QJC67" s="8"/>
      <c r="QJD67" s="8"/>
      <c r="QJF67" s="8"/>
      <c r="QJG67" s="8"/>
      <c r="QJH67" s="29"/>
      <c r="QJI67" s="7"/>
      <c r="QJJ67" s="7"/>
      <c r="QJK67" s="7"/>
      <c r="QJL67" s="8"/>
      <c r="QJM67" s="8"/>
      <c r="QJN67" s="8"/>
      <c r="QJP67" s="8"/>
      <c r="QJQ67" s="8"/>
      <c r="QJR67" s="29"/>
      <c r="QJS67" s="7"/>
      <c r="QJT67" s="7"/>
      <c r="QJU67" s="7"/>
      <c r="QJV67" s="8"/>
      <c r="QJW67" s="8"/>
      <c r="QJX67" s="8"/>
      <c r="QJZ67" s="8"/>
      <c r="QKA67" s="8"/>
      <c r="QKB67" s="29"/>
      <c r="QKC67" s="7"/>
      <c r="QKD67" s="7"/>
      <c r="QKE67" s="7"/>
      <c r="QKF67" s="8"/>
      <c r="QKG67" s="8"/>
      <c r="QKH67" s="8"/>
      <c r="QKJ67" s="8"/>
      <c r="QKK67" s="8"/>
      <c r="QKL67" s="29"/>
      <c r="QKM67" s="7"/>
      <c r="QKN67" s="7"/>
      <c r="QKO67" s="7"/>
      <c r="QKP67" s="8"/>
      <c r="QKQ67" s="8"/>
      <c r="QKR67" s="8"/>
      <c r="QKT67" s="8"/>
      <c r="QKU67" s="8"/>
      <c r="QKV67" s="29"/>
      <c r="QKW67" s="7"/>
      <c r="QKX67" s="7"/>
      <c r="QKY67" s="7"/>
      <c r="QKZ67" s="8"/>
      <c r="QLA67" s="8"/>
      <c r="QLB67" s="8"/>
      <c r="QLD67" s="8"/>
      <c r="QLE67" s="8"/>
      <c r="QLF67" s="29"/>
      <c r="QLG67" s="7"/>
      <c r="QLH67" s="7"/>
      <c r="QLI67" s="7"/>
      <c r="QLJ67" s="8"/>
      <c r="QLK67" s="8"/>
      <c r="QLL67" s="8"/>
      <c r="QLN67" s="8"/>
      <c r="QLO67" s="8"/>
      <c r="QLP67" s="29"/>
      <c r="QLQ67" s="7"/>
      <c r="QLR67" s="7"/>
      <c r="QLS67" s="7"/>
      <c r="QLT67" s="8"/>
      <c r="QLU67" s="8"/>
      <c r="QLV67" s="8"/>
      <c r="QLX67" s="8"/>
      <c r="QLY67" s="8"/>
      <c r="QLZ67" s="29"/>
      <c r="QMA67" s="7"/>
      <c r="QMB67" s="7"/>
      <c r="QMC67" s="7"/>
      <c r="QMD67" s="8"/>
      <c r="QME67" s="8"/>
      <c r="QMF67" s="8"/>
      <c r="QMH67" s="8"/>
      <c r="QMI67" s="8"/>
      <c r="QMJ67" s="29"/>
      <c r="QMK67" s="7"/>
      <c r="QML67" s="7"/>
      <c r="QMM67" s="7"/>
      <c r="QMN67" s="8"/>
      <c r="QMO67" s="8"/>
      <c r="QMP67" s="8"/>
      <c r="QMR67" s="8"/>
      <c r="QMS67" s="8"/>
      <c r="QMT67" s="29"/>
      <c r="QMU67" s="7"/>
      <c r="QMV67" s="7"/>
      <c r="QMW67" s="7"/>
      <c r="QMX67" s="8"/>
      <c r="QMY67" s="8"/>
      <c r="QMZ67" s="8"/>
      <c r="QNB67" s="8"/>
      <c r="QNC67" s="8"/>
      <c r="QND67" s="29"/>
      <c r="QNE67" s="7"/>
      <c r="QNF67" s="7"/>
      <c r="QNG67" s="7"/>
      <c r="QNH67" s="8"/>
      <c r="QNI67" s="8"/>
      <c r="QNJ67" s="8"/>
      <c r="QNL67" s="8"/>
      <c r="QNM67" s="8"/>
      <c r="QNN67" s="29"/>
      <c r="QNO67" s="7"/>
      <c r="QNP67" s="7"/>
      <c r="QNQ67" s="7"/>
      <c r="QNR67" s="8"/>
      <c r="QNS67" s="8"/>
      <c r="QNT67" s="8"/>
      <c r="QNV67" s="8"/>
      <c r="QNW67" s="8"/>
      <c r="QNX67" s="29"/>
      <c r="QNY67" s="7"/>
      <c r="QNZ67" s="7"/>
      <c r="QOA67" s="7"/>
      <c r="QOB67" s="8"/>
      <c r="QOC67" s="8"/>
      <c r="QOD67" s="8"/>
      <c r="QOF67" s="8"/>
      <c r="QOG67" s="8"/>
      <c r="QOH67" s="29"/>
      <c r="QOI67" s="7"/>
      <c r="QOJ67" s="7"/>
      <c r="QOK67" s="7"/>
      <c r="QOL67" s="8"/>
      <c r="QOM67" s="8"/>
      <c r="QON67" s="8"/>
      <c r="QOP67" s="8"/>
      <c r="QOQ67" s="8"/>
      <c r="QOR67" s="29"/>
      <c r="QOS67" s="7"/>
      <c r="QOT67" s="7"/>
      <c r="QOU67" s="7"/>
      <c r="QOV67" s="8"/>
      <c r="QOW67" s="8"/>
      <c r="QOX67" s="8"/>
      <c r="QOZ67" s="8"/>
      <c r="QPA67" s="8"/>
      <c r="QPB67" s="29"/>
      <c r="QPC67" s="7"/>
      <c r="QPD67" s="7"/>
      <c r="QPE67" s="7"/>
      <c r="QPF67" s="8"/>
      <c r="QPG67" s="8"/>
      <c r="QPH67" s="8"/>
      <c r="QPJ67" s="8"/>
      <c r="QPK67" s="8"/>
      <c r="QPL67" s="29"/>
      <c r="QPM67" s="7"/>
      <c r="QPN67" s="7"/>
      <c r="QPO67" s="7"/>
      <c r="QPP67" s="8"/>
      <c r="QPQ67" s="8"/>
      <c r="QPR67" s="8"/>
      <c r="QPT67" s="8"/>
      <c r="QPU67" s="8"/>
      <c r="QPV67" s="29"/>
      <c r="QPW67" s="7"/>
      <c r="QPX67" s="7"/>
      <c r="QPY67" s="7"/>
      <c r="QPZ67" s="8"/>
      <c r="QQA67" s="8"/>
      <c r="QQB67" s="8"/>
      <c r="QQD67" s="8"/>
      <c r="QQE67" s="8"/>
      <c r="QQF67" s="29"/>
      <c r="QQG67" s="7"/>
      <c r="QQH67" s="7"/>
      <c r="QQI67" s="7"/>
      <c r="QQJ67" s="8"/>
      <c r="QQK67" s="8"/>
      <c r="QQL67" s="8"/>
      <c r="QQN67" s="8"/>
      <c r="QQO67" s="8"/>
      <c r="QQP67" s="29"/>
      <c r="QQQ67" s="7"/>
      <c r="QQR67" s="7"/>
      <c r="QQS67" s="7"/>
      <c r="QQT67" s="8"/>
      <c r="QQU67" s="8"/>
      <c r="QQV67" s="8"/>
      <c r="QQX67" s="8"/>
      <c r="QQY67" s="8"/>
      <c r="QQZ67" s="29"/>
      <c r="QRA67" s="7"/>
      <c r="QRB67" s="7"/>
      <c r="QRC67" s="7"/>
      <c r="QRD67" s="8"/>
      <c r="QRE67" s="8"/>
      <c r="QRF67" s="8"/>
      <c r="QRH67" s="8"/>
      <c r="QRI67" s="8"/>
      <c r="QRJ67" s="29"/>
      <c r="QRK67" s="7"/>
      <c r="QRL67" s="7"/>
      <c r="QRM67" s="7"/>
      <c r="QRN67" s="8"/>
      <c r="QRO67" s="8"/>
      <c r="QRP67" s="8"/>
      <c r="QRR67" s="8"/>
      <c r="QRS67" s="8"/>
      <c r="QRT67" s="29"/>
      <c r="QRU67" s="7"/>
      <c r="QRV67" s="7"/>
      <c r="QRW67" s="7"/>
      <c r="QRX67" s="8"/>
      <c r="QRY67" s="8"/>
      <c r="QRZ67" s="8"/>
      <c r="QSB67" s="8"/>
      <c r="QSC67" s="8"/>
      <c r="QSD67" s="29"/>
      <c r="QSE67" s="7"/>
      <c r="QSF67" s="7"/>
      <c r="QSG67" s="7"/>
      <c r="QSH67" s="8"/>
      <c r="QSI67" s="8"/>
      <c r="QSJ67" s="8"/>
      <c r="QSL67" s="8"/>
      <c r="QSM67" s="8"/>
      <c r="QSN67" s="29"/>
      <c r="QSO67" s="7"/>
      <c r="QSP67" s="7"/>
      <c r="QSQ67" s="7"/>
      <c r="QSR67" s="8"/>
      <c r="QSS67" s="8"/>
      <c r="QST67" s="8"/>
      <c r="QSV67" s="8"/>
      <c r="QSW67" s="8"/>
      <c r="QSX67" s="29"/>
      <c r="QSY67" s="7"/>
      <c r="QSZ67" s="7"/>
      <c r="QTA67" s="7"/>
      <c r="QTB67" s="8"/>
      <c r="QTC67" s="8"/>
      <c r="QTD67" s="8"/>
      <c r="QTF67" s="8"/>
      <c r="QTG67" s="8"/>
      <c r="QTH67" s="29"/>
      <c r="QTI67" s="7"/>
      <c r="QTJ67" s="7"/>
      <c r="QTK67" s="7"/>
      <c r="QTL67" s="8"/>
      <c r="QTM67" s="8"/>
      <c r="QTN67" s="8"/>
      <c r="QTP67" s="8"/>
      <c r="QTQ67" s="8"/>
      <c r="QTR67" s="29"/>
      <c r="QTS67" s="7"/>
      <c r="QTT67" s="7"/>
      <c r="QTU67" s="7"/>
      <c r="QTV67" s="8"/>
      <c r="QTW67" s="8"/>
      <c r="QTX67" s="8"/>
      <c r="QTZ67" s="8"/>
      <c r="QUA67" s="8"/>
      <c r="QUB67" s="29"/>
      <c r="QUC67" s="7"/>
      <c r="QUD67" s="7"/>
      <c r="QUE67" s="7"/>
      <c r="QUF67" s="8"/>
      <c r="QUG67" s="8"/>
      <c r="QUH67" s="8"/>
      <c r="QUJ67" s="8"/>
      <c r="QUK67" s="8"/>
      <c r="QUL67" s="29"/>
      <c r="QUM67" s="7"/>
      <c r="QUN67" s="7"/>
      <c r="QUO67" s="7"/>
      <c r="QUP67" s="8"/>
      <c r="QUQ67" s="8"/>
      <c r="QUR67" s="8"/>
      <c r="QUT67" s="8"/>
      <c r="QUU67" s="8"/>
      <c r="QUV67" s="29"/>
      <c r="QUW67" s="7"/>
      <c r="QUX67" s="7"/>
      <c r="QUY67" s="7"/>
      <c r="QUZ67" s="8"/>
      <c r="QVA67" s="8"/>
      <c r="QVB67" s="8"/>
      <c r="QVD67" s="8"/>
      <c r="QVE67" s="8"/>
      <c r="QVF67" s="29"/>
      <c r="QVG67" s="7"/>
      <c r="QVH67" s="7"/>
      <c r="QVI67" s="7"/>
      <c r="QVJ67" s="8"/>
      <c r="QVK67" s="8"/>
      <c r="QVL67" s="8"/>
      <c r="QVN67" s="8"/>
      <c r="QVO67" s="8"/>
      <c r="QVP67" s="29"/>
      <c r="QVQ67" s="7"/>
      <c r="QVR67" s="7"/>
      <c r="QVS67" s="7"/>
      <c r="QVT67" s="8"/>
      <c r="QVU67" s="8"/>
      <c r="QVV67" s="8"/>
      <c r="QVX67" s="8"/>
      <c r="QVY67" s="8"/>
      <c r="QVZ67" s="29"/>
      <c r="QWA67" s="7"/>
      <c r="QWB67" s="7"/>
      <c r="QWC67" s="7"/>
      <c r="QWD67" s="8"/>
      <c r="QWE67" s="8"/>
      <c r="QWF67" s="8"/>
      <c r="QWH67" s="8"/>
      <c r="QWI67" s="8"/>
      <c r="QWJ67" s="29"/>
      <c r="QWK67" s="7"/>
      <c r="QWL67" s="7"/>
      <c r="QWM67" s="7"/>
      <c r="QWN67" s="8"/>
      <c r="QWO67" s="8"/>
      <c r="QWP67" s="8"/>
      <c r="QWR67" s="8"/>
      <c r="QWS67" s="8"/>
      <c r="QWT67" s="29"/>
      <c r="QWU67" s="7"/>
      <c r="QWV67" s="7"/>
      <c r="QWW67" s="7"/>
      <c r="QWX67" s="8"/>
      <c r="QWY67" s="8"/>
      <c r="QWZ67" s="8"/>
      <c r="QXB67" s="8"/>
      <c r="QXC67" s="8"/>
      <c r="QXD67" s="29"/>
      <c r="QXE67" s="7"/>
      <c r="QXF67" s="7"/>
      <c r="QXG67" s="7"/>
      <c r="QXH67" s="8"/>
      <c r="QXI67" s="8"/>
      <c r="QXJ67" s="8"/>
      <c r="QXL67" s="8"/>
      <c r="QXM67" s="8"/>
      <c r="QXN67" s="29"/>
      <c r="QXO67" s="7"/>
      <c r="QXP67" s="7"/>
      <c r="QXQ67" s="7"/>
      <c r="QXR67" s="8"/>
      <c r="QXS67" s="8"/>
      <c r="QXT67" s="8"/>
      <c r="QXV67" s="8"/>
      <c r="QXW67" s="8"/>
      <c r="QXX67" s="29"/>
      <c r="QXY67" s="7"/>
      <c r="QXZ67" s="7"/>
      <c r="QYA67" s="7"/>
      <c r="QYB67" s="8"/>
      <c r="QYC67" s="8"/>
      <c r="QYD67" s="8"/>
      <c r="QYF67" s="8"/>
      <c r="QYG67" s="8"/>
      <c r="QYH67" s="29"/>
      <c r="QYI67" s="7"/>
      <c r="QYJ67" s="7"/>
      <c r="QYK67" s="7"/>
      <c r="QYL67" s="8"/>
      <c r="QYM67" s="8"/>
      <c r="QYN67" s="8"/>
      <c r="QYP67" s="8"/>
      <c r="QYQ67" s="8"/>
      <c r="QYR67" s="29"/>
      <c r="QYS67" s="7"/>
      <c r="QYT67" s="7"/>
      <c r="QYU67" s="7"/>
      <c r="QYV67" s="8"/>
      <c r="QYW67" s="8"/>
      <c r="QYX67" s="8"/>
      <c r="QYZ67" s="8"/>
      <c r="QZA67" s="8"/>
      <c r="QZB67" s="29"/>
      <c r="QZC67" s="7"/>
      <c r="QZD67" s="7"/>
      <c r="QZE67" s="7"/>
      <c r="QZF67" s="8"/>
      <c r="QZG67" s="8"/>
      <c r="QZH67" s="8"/>
      <c r="QZJ67" s="8"/>
      <c r="QZK67" s="8"/>
      <c r="QZL67" s="29"/>
      <c r="QZM67" s="7"/>
      <c r="QZN67" s="7"/>
      <c r="QZO67" s="7"/>
      <c r="QZP67" s="8"/>
      <c r="QZQ67" s="8"/>
      <c r="QZR67" s="8"/>
      <c r="QZT67" s="8"/>
      <c r="QZU67" s="8"/>
      <c r="QZV67" s="29"/>
      <c r="QZW67" s="7"/>
      <c r="QZX67" s="7"/>
      <c r="QZY67" s="7"/>
      <c r="QZZ67" s="8"/>
      <c r="RAA67" s="8"/>
      <c r="RAB67" s="8"/>
      <c r="RAD67" s="8"/>
      <c r="RAE67" s="8"/>
      <c r="RAF67" s="29"/>
      <c r="RAG67" s="7"/>
      <c r="RAH67" s="7"/>
      <c r="RAI67" s="7"/>
      <c r="RAJ67" s="8"/>
      <c r="RAK67" s="8"/>
      <c r="RAL67" s="8"/>
      <c r="RAN67" s="8"/>
      <c r="RAO67" s="8"/>
      <c r="RAP67" s="29"/>
      <c r="RAQ67" s="7"/>
      <c r="RAR67" s="7"/>
      <c r="RAS67" s="7"/>
      <c r="RAT67" s="8"/>
      <c r="RAU67" s="8"/>
      <c r="RAV67" s="8"/>
      <c r="RAX67" s="8"/>
      <c r="RAY67" s="8"/>
      <c r="RAZ67" s="29"/>
      <c r="RBA67" s="7"/>
      <c r="RBB67" s="7"/>
      <c r="RBC67" s="7"/>
      <c r="RBD67" s="8"/>
      <c r="RBE67" s="8"/>
      <c r="RBF67" s="8"/>
      <c r="RBH67" s="8"/>
      <c r="RBI67" s="8"/>
      <c r="RBJ67" s="29"/>
      <c r="RBK67" s="7"/>
      <c r="RBL67" s="7"/>
      <c r="RBM67" s="7"/>
      <c r="RBN67" s="8"/>
      <c r="RBO67" s="8"/>
      <c r="RBP67" s="8"/>
      <c r="RBR67" s="8"/>
      <c r="RBS67" s="8"/>
      <c r="RBT67" s="29"/>
      <c r="RBU67" s="7"/>
      <c r="RBV67" s="7"/>
      <c r="RBW67" s="7"/>
      <c r="RBX67" s="8"/>
      <c r="RBY67" s="8"/>
      <c r="RBZ67" s="8"/>
      <c r="RCB67" s="8"/>
      <c r="RCC67" s="8"/>
      <c r="RCD67" s="29"/>
      <c r="RCE67" s="7"/>
      <c r="RCF67" s="7"/>
      <c r="RCG67" s="7"/>
      <c r="RCH67" s="8"/>
      <c r="RCI67" s="8"/>
      <c r="RCJ67" s="8"/>
      <c r="RCL67" s="8"/>
      <c r="RCM67" s="8"/>
      <c r="RCN67" s="29"/>
      <c r="RCO67" s="7"/>
      <c r="RCP67" s="7"/>
      <c r="RCQ67" s="7"/>
      <c r="RCR67" s="8"/>
      <c r="RCS67" s="8"/>
      <c r="RCT67" s="8"/>
      <c r="RCV67" s="8"/>
      <c r="RCW67" s="8"/>
      <c r="RCX67" s="29"/>
      <c r="RCY67" s="7"/>
      <c r="RCZ67" s="7"/>
      <c r="RDA67" s="7"/>
      <c r="RDB67" s="8"/>
      <c r="RDC67" s="8"/>
      <c r="RDD67" s="8"/>
      <c r="RDF67" s="8"/>
      <c r="RDG67" s="8"/>
      <c r="RDH67" s="29"/>
      <c r="RDI67" s="7"/>
      <c r="RDJ67" s="7"/>
      <c r="RDK67" s="7"/>
      <c r="RDL67" s="8"/>
      <c r="RDM67" s="8"/>
      <c r="RDN67" s="8"/>
      <c r="RDP67" s="8"/>
      <c r="RDQ67" s="8"/>
      <c r="RDR67" s="29"/>
      <c r="RDS67" s="7"/>
      <c r="RDT67" s="7"/>
      <c r="RDU67" s="7"/>
      <c r="RDV67" s="8"/>
      <c r="RDW67" s="8"/>
      <c r="RDX67" s="8"/>
      <c r="RDZ67" s="8"/>
      <c r="REA67" s="8"/>
      <c r="REB67" s="29"/>
      <c r="REC67" s="7"/>
      <c r="RED67" s="7"/>
      <c r="REE67" s="7"/>
      <c r="REF67" s="8"/>
      <c r="REG67" s="8"/>
      <c r="REH67" s="8"/>
      <c r="REJ67" s="8"/>
      <c r="REK67" s="8"/>
      <c r="REL67" s="29"/>
      <c r="REM67" s="7"/>
      <c r="REN67" s="7"/>
      <c r="REO67" s="7"/>
      <c r="REP67" s="8"/>
      <c r="REQ67" s="8"/>
      <c r="RER67" s="8"/>
      <c r="RET67" s="8"/>
      <c r="REU67" s="8"/>
      <c r="REV67" s="29"/>
      <c r="REW67" s="7"/>
      <c r="REX67" s="7"/>
      <c r="REY67" s="7"/>
      <c r="REZ67" s="8"/>
      <c r="RFA67" s="8"/>
      <c r="RFB67" s="8"/>
      <c r="RFD67" s="8"/>
      <c r="RFE67" s="8"/>
      <c r="RFF67" s="29"/>
      <c r="RFG67" s="7"/>
      <c r="RFH67" s="7"/>
      <c r="RFI67" s="7"/>
      <c r="RFJ67" s="8"/>
      <c r="RFK67" s="8"/>
      <c r="RFL67" s="8"/>
      <c r="RFN67" s="8"/>
      <c r="RFO67" s="8"/>
      <c r="RFP67" s="29"/>
      <c r="RFQ67" s="7"/>
      <c r="RFR67" s="7"/>
      <c r="RFS67" s="7"/>
      <c r="RFT67" s="8"/>
      <c r="RFU67" s="8"/>
      <c r="RFV67" s="8"/>
      <c r="RFX67" s="8"/>
      <c r="RFY67" s="8"/>
      <c r="RFZ67" s="29"/>
      <c r="RGA67" s="7"/>
      <c r="RGB67" s="7"/>
      <c r="RGC67" s="7"/>
      <c r="RGD67" s="8"/>
      <c r="RGE67" s="8"/>
      <c r="RGF67" s="8"/>
      <c r="RGH67" s="8"/>
      <c r="RGI67" s="8"/>
      <c r="RGJ67" s="29"/>
      <c r="RGK67" s="7"/>
      <c r="RGL67" s="7"/>
      <c r="RGM67" s="7"/>
      <c r="RGN67" s="8"/>
      <c r="RGO67" s="8"/>
      <c r="RGP67" s="8"/>
      <c r="RGR67" s="8"/>
      <c r="RGS67" s="8"/>
      <c r="RGT67" s="29"/>
      <c r="RGU67" s="7"/>
      <c r="RGV67" s="7"/>
      <c r="RGW67" s="7"/>
      <c r="RGX67" s="8"/>
      <c r="RGY67" s="8"/>
      <c r="RGZ67" s="8"/>
      <c r="RHB67" s="8"/>
      <c r="RHC67" s="8"/>
      <c r="RHD67" s="29"/>
      <c r="RHE67" s="7"/>
      <c r="RHF67" s="7"/>
      <c r="RHG67" s="7"/>
      <c r="RHH67" s="8"/>
      <c r="RHI67" s="8"/>
      <c r="RHJ67" s="8"/>
      <c r="RHL67" s="8"/>
      <c r="RHM67" s="8"/>
      <c r="RHN67" s="29"/>
      <c r="RHO67" s="7"/>
      <c r="RHP67" s="7"/>
      <c r="RHQ67" s="7"/>
      <c r="RHR67" s="8"/>
      <c r="RHS67" s="8"/>
      <c r="RHT67" s="8"/>
      <c r="RHV67" s="8"/>
      <c r="RHW67" s="8"/>
      <c r="RHX67" s="29"/>
      <c r="RHY67" s="7"/>
      <c r="RHZ67" s="7"/>
      <c r="RIA67" s="7"/>
      <c r="RIB67" s="8"/>
      <c r="RIC67" s="8"/>
      <c r="RID67" s="8"/>
      <c r="RIF67" s="8"/>
      <c r="RIG67" s="8"/>
      <c r="RIH67" s="29"/>
      <c r="RII67" s="7"/>
      <c r="RIJ67" s="7"/>
      <c r="RIK67" s="7"/>
      <c r="RIL67" s="8"/>
      <c r="RIM67" s="8"/>
      <c r="RIN67" s="8"/>
      <c r="RIP67" s="8"/>
      <c r="RIQ67" s="8"/>
      <c r="RIR67" s="29"/>
      <c r="RIS67" s="7"/>
      <c r="RIT67" s="7"/>
      <c r="RIU67" s="7"/>
      <c r="RIV67" s="8"/>
      <c r="RIW67" s="8"/>
      <c r="RIX67" s="8"/>
      <c r="RIZ67" s="8"/>
      <c r="RJA67" s="8"/>
      <c r="RJB67" s="29"/>
      <c r="RJC67" s="7"/>
      <c r="RJD67" s="7"/>
      <c r="RJE67" s="7"/>
      <c r="RJF67" s="8"/>
      <c r="RJG67" s="8"/>
      <c r="RJH67" s="8"/>
      <c r="RJJ67" s="8"/>
      <c r="RJK67" s="8"/>
      <c r="RJL67" s="29"/>
      <c r="RJM67" s="7"/>
      <c r="RJN67" s="7"/>
      <c r="RJO67" s="7"/>
      <c r="RJP67" s="8"/>
      <c r="RJQ67" s="8"/>
      <c r="RJR67" s="8"/>
      <c r="RJT67" s="8"/>
      <c r="RJU67" s="8"/>
      <c r="RJV67" s="29"/>
      <c r="RJW67" s="7"/>
      <c r="RJX67" s="7"/>
      <c r="RJY67" s="7"/>
      <c r="RJZ67" s="8"/>
      <c r="RKA67" s="8"/>
      <c r="RKB67" s="8"/>
      <c r="RKD67" s="8"/>
      <c r="RKE67" s="8"/>
      <c r="RKF67" s="29"/>
      <c r="RKG67" s="7"/>
      <c r="RKH67" s="7"/>
      <c r="RKI67" s="7"/>
      <c r="RKJ67" s="8"/>
      <c r="RKK67" s="8"/>
      <c r="RKL67" s="8"/>
      <c r="RKN67" s="8"/>
      <c r="RKO67" s="8"/>
      <c r="RKP67" s="29"/>
      <c r="RKQ67" s="7"/>
      <c r="RKR67" s="7"/>
      <c r="RKS67" s="7"/>
      <c r="RKT67" s="8"/>
      <c r="RKU67" s="8"/>
      <c r="RKV67" s="8"/>
      <c r="RKX67" s="8"/>
      <c r="RKY67" s="8"/>
      <c r="RKZ67" s="29"/>
      <c r="RLA67" s="7"/>
      <c r="RLB67" s="7"/>
      <c r="RLC67" s="7"/>
      <c r="RLD67" s="8"/>
      <c r="RLE67" s="8"/>
      <c r="RLF67" s="8"/>
      <c r="RLH67" s="8"/>
      <c r="RLI67" s="8"/>
      <c r="RLJ67" s="29"/>
      <c r="RLK67" s="7"/>
      <c r="RLL67" s="7"/>
      <c r="RLM67" s="7"/>
      <c r="RLN67" s="8"/>
      <c r="RLO67" s="8"/>
      <c r="RLP67" s="8"/>
      <c r="RLR67" s="8"/>
      <c r="RLS67" s="8"/>
      <c r="RLT67" s="29"/>
      <c r="RLU67" s="7"/>
      <c r="RLV67" s="7"/>
      <c r="RLW67" s="7"/>
      <c r="RLX67" s="8"/>
      <c r="RLY67" s="8"/>
      <c r="RLZ67" s="8"/>
      <c r="RMB67" s="8"/>
      <c r="RMC67" s="8"/>
      <c r="RMD67" s="29"/>
      <c r="RME67" s="7"/>
      <c r="RMF67" s="7"/>
      <c r="RMG67" s="7"/>
      <c r="RMH67" s="8"/>
      <c r="RMI67" s="8"/>
      <c r="RMJ67" s="8"/>
      <c r="RML67" s="8"/>
      <c r="RMM67" s="8"/>
      <c r="RMN67" s="29"/>
      <c r="RMO67" s="7"/>
      <c r="RMP67" s="7"/>
      <c r="RMQ67" s="7"/>
      <c r="RMR67" s="8"/>
      <c r="RMS67" s="8"/>
      <c r="RMT67" s="8"/>
      <c r="RMV67" s="8"/>
      <c r="RMW67" s="8"/>
      <c r="RMX67" s="29"/>
      <c r="RMY67" s="7"/>
      <c r="RMZ67" s="7"/>
      <c r="RNA67" s="7"/>
      <c r="RNB67" s="8"/>
      <c r="RNC67" s="8"/>
      <c r="RND67" s="8"/>
      <c r="RNF67" s="8"/>
      <c r="RNG67" s="8"/>
      <c r="RNH67" s="29"/>
      <c r="RNI67" s="7"/>
      <c r="RNJ67" s="7"/>
      <c r="RNK67" s="7"/>
      <c r="RNL67" s="8"/>
      <c r="RNM67" s="8"/>
      <c r="RNN67" s="8"/>
      <c r="RNP67" s="8"/>
      <c r="RNQ67" s="8"/>
      <c r="RNR67" s="29"/>
      <c r="RNS67" s="7"/>
      <c r="RNT67" s="7"/>
      <c r="RNU67" s="7"/>
      <c r="RNV67" s="8"/>
      <c r="RNW67" s="8"/>
      <c r="RNX67" s="8"/>
      <c r="RNZ67" s="8"/>
      <c r="ROA67" s="8"/>
      <c r="ROB67" s="29"/>
      <c r="ROC67" s="7"/>
      <c r="ROD67" s="7"/>
      <c r="ROE67" s="7"/>
      <c r="ROF67" s="8"/>
      <c r="ROG67" s="8"/>
      <c r="ROH67" s="8"/>
      <c r="ROJ67" s="8"/>
      <c r="ROK67" s="8"/>
      <c r="ROL67" s="29"/>
      <c r="ROM67" s="7"/>
      <c r="RON67" s="7"/>
      <c r="ROO67" s="7"/>
      <c r="ROP67" s="8"/>
      <c r="ROQ67" s="8"/>
      <c r="ROR67" s="8"/>
      <c r="ROT67" s="8"/>
      <c r="ROU67" s="8"/>
      <c r="ROV67" s="29"/>
      <c r="ROW67" s="7"/>
      <c r="ROX67" s="7"/>
      <c r="ROY67" s="7"/>
      <c r="ROZ67" s="8"/>
      <c r="RPA67" s="8"/>
      <c r="RPB67" s="8"/>
      <c r="RPD67" s="8"/>
      <c r="RPE67" s="8"/>
      <c r="RPF67" s="29"/>
      <c r="RPG67" s="7"/>
      <c r="RPH67" s="7"/>
      <c r="RPI67" s="7"/>
      <c r="RPJ67" s="8"/>
      <c r="RPK67" s="8"/>
      <c r="RPL67" s="8"/>
      <c r="RPN67" s="8"/>
      <c r="RPO67" s="8"/>
      <c r="RPP67" s="29"/>
      <c r="RPQ67" s="7"/>
      <c r="RPR67" s="7"/>
      <c r="RPS67" s="7"/>
      <c r="RPT67" s="8"/>
      <c r="RPU67" s="8"/>
      <c r="RPV67" s="8"/>
      <c r="RPX67" s="8"/>
      <c r="RPY67" s="8"/>
      <c r="RPZ67" s="29"/>
      <c r="RQA67" s="7"/>
      <c r="RQB67" s="7"/>
      <c r="RQC67" s="7"/>
      <c r="RQD67" s="8"/>
      <c r="RQE67" s="8"/>
      <c r="RQF67" s="8"/>
      <c r="RQH67" s="8"/>
      <c r="RQI67" s="8"/>
      <c r="RQJ67" s="29"/>
      <c r="RQK67" s="7"/>
      <c r="RQL67" s="7"/>
      <c r="RQM67" s="7"/>
      <c r="RQN67" s="8"/>
      <c r="RQO67" s="8"/>
      <c r="RQP67" s="8"/>
      <c r="RQR67" s="8"/>
      <c r="RQS67" s="8"/>
      <c r="RQT67" s="29"/>
      <c r="RQU67" s="7"/>
      <c r="RQV67" s="7"/>
      <c r="RQW67" s="7"/>
      <c r="RQX67" s="8"/>
      <c r="RQY67" s="8"/>
      <c r="RQZ67" s="8"/>
      <c r="RRB67" s="8"/>
      <c r="RRC67" s="8"/>
      <c r="RRD67" s="29"/>
      <c r="RRE67" s="7"/>
      <c r="RRF67" s="7"/>
      <c r="RRG67" s="7"/>
      <c r="RRH67" s="8"/>
      <c r="RRI67" s="8"/>
      <c r="RRJ67" s="8"/>
      <c r="RRL67" s="8"/>
      <c r="RRM67" s="8"/>
      <c r="RRN67" s="29"/>
      <c r="RRO67" s="7"/>
      <c r="RRP67" s="7"/>
      <c r="RRQ67" s="7"/>
      <c r="RRR67" s="8"/>
      <c r="RRS67" s="8"/>
      <c r="RRT67" s="8"/>
      <c r="RRV67" s="8"/>
      <c r="RRW67" s="8"/>
      <c r="RRX67" s="29"/>
      <c r="RRY67" s="7"/>
      <c r="RRZ67" s="7"/>
      <c r="RSA67" s="7"/>
      <c r="RSB67" s="8"/>
      <c r="RSC67" s="8"/>
      <c r="RSD67" s="8"/>
      <c r="RSF67" s="8"/>
      <c r="RSG67" s="8"/>
      <c r="RSH67" s="29"/>
      <c r="RSI67" s="7"/>
      <c r="RSJ67" s="7"/>
      <c r="RSK67" s="7"/>
      <c r="RSL67" s="8"/>
      <c r="RSM67" s="8"/>
      <c r="RSN67" s="8"/>
      <c r="RSP67" s="8"/>
      <c r="RSQ67" s="8"/>
      <c r="RSR67" s="29"/>
      <c r="RSS67" s="7"/>
      <c r="RST67" s="7"/>
      <c r="RSU67" s="7"/>
      <c r="RSV67" s="8"/>
      <c r="RSW67" s="8"/>
      <c r="RSX67" s="8"/>
      <c r="RSZ67" s="8"/>
      <c r="RTA67" s="8"/>
      <c r="RTB67" s="29"/>
      <c r="RTC67" s="7"/>
      <c r="RTD67" s="7"/>
      <c r="RTE67" s="7"/>
      <c r="RTF67" s="8"/>
      <c r="RTG67" s="8"/>
      <c r="RTH67" s="8"/>
      <c r="RTJ67" s="8"/>
      <c r="RTK67" s="8"/>
      <c r="RTL67" s="29"/>
      <c r="RTM67" s="7"/>
      <c r="RTN67" s="7"/>
      <c r="RTO67" s="7"/>
      <c r="RTP67" s="8"/>
      <c r="RTQ67" s="8"/>
      <c r="RTR67" s="8"/>
      <c r="RTT67" s="8"/>
      <c r="RTU67" s="8"/>
      <c r="RTV67" s="29"/>
      <c r="RTW67" s="7"/>
      <c r="RTX67" s="7"/>
      <c r="RTY67" s="7"/>
      <c r="RTZ67" s="8"/>
      <c r="RUA67" s="8"/>
      <c r="RUB67" s="8"/>
      <c r="RUD67" s="8"/>
      <c r="RUE67" s="8"/>
      <c r="RUF67" s="29"/>
      <c r="RUG67" s="7"/>
      <c r="RUH67" s="7"/>
      <c r="RUI67" s="7"/>
      <c r="RUJ67" s="8"/>
      <c r="RUK67" s="8"/>
      <c r="RUL67" s="8"/>
      <c r="RUN67" s="8"/>
      <c r="RUO67" s="8"/>
      <c r="RUP67" s="29"/>
      <c r="RUQ67" s="7"/>
      <c r="RUR67" s="7"/>
      <c r="RUS67" s="7"/>
      <c r="RUT67" s="8"/>
      <c r="RUU67" s="8"/>
      <c r="RUV67" s="8"/>
      <c r="RUX67" s="8"/>
      <c r="RUY67" s="8"/>
      <c r="RUZ67" s="29"/>
      <c r="RVA67" s="7"/>
      <c r="RVB67" s="7"/>
      <c r="RVC67" s="7"/>
      <c r="RVD67" s="8"/>
      <c r="RVE67" s="8"/>
      <c r="RVF67" s="8"/>
      <c r="RVH67" s="8"/>
      <c r="RVI67" s="8"/>
      <c r="RVJ67" s="29"/>
      <c r="RVK67" s="7"/>
      <c r="RVL67" s="7"/>
      <c r="RVM67" s="7"/>
      <c r="RVN67" s="8"/>
      <c r="RVO67" s="8"/>
      <c r="RVP67" s="8"/>
      <c r="RVR67" s="8"/>
      <c r="RVS67" s="8"/>
      <c r="RVT67" s="29"/>
      <c r="RVU67" s="7"/>
      <c r="RVV67" s="7"/>
      <c r="RVW67" s="7"/>
      <c r="RVX67" s="8"/>
      <c r="RVY67" s="8"/>
      <c r="RVZ67" s="8"/>
      <c r="RWB67" s="8"/>
      <c r="RWC67" s="8"/>
      <c r="RWD67" s="29"/>
      <c r="RWE67" s="7"/>
      <c r="RWF67" s="7"/>
      <c r="RWG67" s="7"/>
      <c r="RWH67" s="8"/>
      <c r="RWI67" s="8"/>
      <c r="RWJ67" s="8"/>
      <c r="RWL67" s="8"/>
      <c r="RWM67" s="8"/>
      <c r="RWN67" s="29"/>
      <c r="RWO67" s="7"/>
      <c r="RWP67" s="7"/>
      <c r="RWQ67" s="7"/>
      <c r="RWR67" s="8"/>
      <c r="RWS67" s="8"/>
      <c r="RWT67" s="8"/>
      <c r="RWV67" s="8"/>
      <c r="RWW67" s="8"/>
      <c r="RWX67" s="29"/>
      <c r="RWY67" s="7"/>
      <c r="RWZ67" s="7"/>
      <c r="RXA67" s="7"/>
      <c r="RXB67" s="8"/>
      <c r="RXC67" s="8"/>
      <c r="RXD67" s="8"/>
      <c r="RXF67" s="8"/>
      <c r="RXG67" s="8"/>
      <c r="RXH67" s="29"/>
      <c r="RXI67" s="7"/>
      <c r="RXJ67" s="7"/>
      <c r="RXK67" s="7"/>
      <c r="RXL67" s="8"/>
      <c r="RXM67" s="8"/>
      <c r="RXN67" s="8"/>
      <c r="RXP67" s="8"/>
      <c r="RXQ67" s="8"/>
      <c r="RXR67" s="29"/>
      <c r="RXS67" s="7"/>
      <c r="RXT67" s="7"/>
      <c r="RXU67" s="7"/>
      <c r="RXV67" s="8"/>
      <c r="RXW67" s="8"/>
      <c r="RXX67" s="8"/>
      <c r="RXZ67" s="8"/>
      <c r="RYA67" s="8"/>
      <c r="RYB67" s="29"/>
      <c r="RYC67" s="7"/>
      <c r="RYD67" s="7"/>
      <c r="RYE67" s="7"/>
      <c r="RYF67" s="8"/>
      <c r="RYG67" s="8"/>
      <c r="RYH67" s="8"/>
      <c r="RYJ67" s="8"/>
      <c r="RYK67" s="8"/>
      <c r="RYL67" s="29"/>
      <c r="RYM67" s="7"/>
      <c r="RYN67" s="7"/>
      <c r="RYO67" s="7"/>
      <c r="RYP67" s="8"/>
      <c r="RYQ67" s="8"/>
      <c r="RYR67" s="8"/>
      <c r="RYT67" s="8"/>
      <c r="RYU67" s="8"/>
      <c r="RYV67" s="29"/>
      <c r="RYW67" s="7"/>
      <c r="RYX67" s="7"/>
      <c r="RYY67" s="7"/>
      <c r="RYZ67" s="8"/>
      <c r="RZA67" s="8"/>
      <c r="RZB67" s="8"/>
      <c r="RZD67" s="8"/>
      <c r="RZE67" s="8"/>
      <c r="RZF67" s="29"/>
      <c r="RZG67" s="7"/>
      <c r="RZH67" s="7"/>
      <c r="RZI67" s="7"/>
      <c r="RZJ67" s="8"/>
      <c r="RZK67" s="8"/>
      <c r="RZL67" s="8"/>
      <c r="RZN67" s="8"/>
      <c r="RZO67" s="8"/>
      <c r="RZP67" s="29"/>
      <c r="RZQ67" s="7"/>
      <c r="RZR67" s="7"/>
      <c r="RZS67" s="7"/>
      <c r="RZT67" s="8"/>
      <c r="RZU67" s="8"/>
      <c r="RZV67" s="8"/>
      <c r="RZX67" s="8"/>
      <c r="RZY67" s="8"/>
      <c r="RZZ67" s="29"/>
      <c r="SAA67" s="7"/>
      <c r="SAB67" s="7"/>
      <c r="SAC67" s="7"/>
      <c r="SAD67" s="8"/>
      <c r="SAE67" s="8"/>
      <c r="SAF67" s="8"/>
      <c r="SAH67" s="8"/>
      <c r="SAI67" s="8"/>
      <c r="SAJ67" s="29"/>
      <c r="SAK67" s="7"/>
      <c r="SAL67" s="7"/>
      <c r="SAM67" s="7"/>
      <c r="SAN67" s="8"/>
      <c r="SAO67" s="8"/>
      <c r="SAP67" s="8"/>
      <c r="SAR67" s="8"/>
      <c r="SAS67" s="8"/>
      <c r="SAT67" s="29"/>
      <c r="SAU67" s="7"/>
      <c r="SAV67" s="7"/>
      <c r="SAW67" s="7"/>
      <c r="SAX67" s="8"/>
      <c r="SAY67" s="8"/>
      <c r="SAZ67" s="8"/>
      <c r="SBB67" s="8"/>
      <c r="SBC67" s="8"/>
      <c r="SBD67" s="29"/>
      <c r="SBE67" s="7"/>
      <c r="SBF67" s="7"/>
      <c r="SBG67" s="7"/>
      <c r="SBH67" s="8"/>
      <c r="SBI67" s="8"/>
      <c r="SBJ67" s="8"/>
      <c r="SBL67" s="8"/>
      <c r="SBM67" s="8"/>
      <c r="SBN67" s="29"/>
      <c r="SBO67" s="7"/>
      <c r="SBP67" s="7"/>
      <c r="SBQ67" s="7"/>
      <c r="SBR67" s="8"/>
      <c r="SBS67" s="8"/>
      <c r="SBT67" s="8"/>
      <c r="SBV67" s="8"/>
      <c r="SBW67" s="8"/>
      <c r="SBX67" s="29"/>
      <c r="SBY67" s="7"/>
      <c r="SBZ67" s="7"/>
      <c r="SCA67" s="7"/>
      <c r="SCB67" s="8"/>
      <c r="SCC67" s="8"/>
      <c r="SCD67" s="8"/>
      <c r="SCF67" s="8"/>
      <c r="SCG67" s="8"/>
      <c r="SCH67" s="29"/>
      <c r="SCI67" s="7"/>
      <c r="SCJ67" s="7"/>
      <c r="SCK67" s="7"/>
      <c r="SCL67" s="8"/>
      <c r="SCM67" s="8"/>
      <c r="SCN67" s="8"/>
      <c r="SCP67" s="8"/>
      <c r="SCQ67" s="8"/>
      <c r="SCR67" s="29"/>
      <c r="SCS67" s="7"/>
      <c r="SCT67" s="7"/>
      <c r="SCU67" s="7"/>
      <c r="SCV67" s="8"/>
      <c r="SCW67" s="8"/>
      <c r="SCX67" s="8"/>
      <c r="SCZ67" s="8"/>
      <c r="SDA67" s="8"/>
      <c r="SDB67" s="29"/>
      <c r="SDC67" s="7"/>
      <c r="SDD67" s="7"/>
      <c r="SDE67" s="7"/>
      <c r="SDF67" s="8"/>
      <c r="SDG67" s="8"/>
      <c r="SDH67" s="8"/>
      <c r="SDJ67" s="8"/>
      <c r="SDK67" s="8"/>
      <c r="SDL67" s="29"/>
      <c r="SDM67" s="7"/>
      <c r="SDN67" s="7"/>
      <c r="SDO67" s="7"/>
      <c r="SDP67" s="8"/>
      <c r="SDQ67" s="8"/>
      <c r="SDR67" s="8"/>
      <c r="SDT67" s="8"/>
      <c r="SDU67" s="8"/>
      <c r="SDV67" s="29"/>
      <c r="SDW67" s="7"/>
      <c r="SDX67" s="7"/>
      <c r="SDY67" s="7"/>
      <c r="SDZ67" s="8"/>
      <c r="SEA67" s="8"/>
      <c r="SEB67" s="8"/>
      <c r="SED67" s="8"/>
      <c r="SEE67" s="8"/>
      <c r="SEF67" s="29"/>
      <c r="SEG67" s="7"/>
      <c r="SEH67" s="7"/>
      <c r="SEI67" s="7"/>
      <c r="SEJ67" s="8"/>
      <c r="SEK67" s="8"/>
      <c r="SEL67" s="8"/>
      <c r="SEN67" s="8"/>
      <c r="SEO67" s="8"/>
      <c r="SEP67" s="29"/>
      <c r="SEQ67" s="7"/>
      <c r="SER67" s="7"/>
      <c r="SES67" s="7"/>
      <c r="SET67" s="8"/>
      <c r="SEU67" s="8"/>
      <c r="SEV67" s="8"/>
      <c r="SEX67" s="8"/>
      <c r="SEY67" s="8"/>
      <c r="SEZ67" s="29"/>
      <c r="SFA67" s="7"/>
      <c r="SFB67" s="7"/>
      <c r="SFC67" s="7"/>
      <c r="SFD67" s="8"/>
      <c r="SFE67" s="8"/>
      <c r="SFF67" s="8"/>
      <c r="SFH67" s="8"/>
      <c r="SFI67" s="8"/>
      <c r="SFJ67" s="29"/>
      <c r="SFK67" s="7"/>
      <c r="SFL67" s="7"/>
      <c r="SFM67" s="7"/>
      <c r="SFN67" s="8"/>
      <c r="SFO67" s="8"/>
      <c r="SFP67" s="8"/>
      <c r="SFR67" s="8"/>
      <c r="SFS67" s="8"/>
      <c r="SFT67" s="29"/>
      <c r="SFU67" s="7"/>
      <c r="SFV67" s="7"/>
      <c r="SFW67" s="7"/>
      <c r="SFX67" s="8"/>
      <c r="SFY67" s="8"/>
      <c r="SFZ67" s="8"/>
      <c r="SGB67" s="8"/>
      <c r="SGC67" s="8"/>
      <c r="SGD67" s="29"/>
      <c r="SGE67" s="7"/>
      <c r="SGF67" s="7"/>
      <c r="SGG67" s="7"/>
      <c r="SGH67" s="8"/>
      <c r="SGI67" s="8"/>
      <c r="SGJ67" s="8"/>
      <c r="SGL67" s="8"/>
      <c r="SGM67" s="8"/>
      <c r="SGN67" s="29"/>
      <c r="SGO67" s="7"/>
      <c r="SGP67" s="7"/>
      <c r="SGQ67" s="7"/>
      <c r="SGR67" s="8"/>
      <c r="SGS67" s="8"/>
      <c r="SGT67" s="8"/>
      <c r="SGV67" s="8"/>
      <c r="SGW67" s="8"/>
      <c r="SGX67" s="29"/>
      <c r="SGY67" s="7"/>
      <c r="SGZ67" s="7"/>
      <c r="SHA67" s="7"/>
      <c r="SHB67" s="8"/>
      <c r="SHC67" s="8"/>
      <c r="SHD67" s="8"/>
      <c r="SHF67" s="8"/>
      <c r="SHG67" s="8"/>
      <c r="SHH67" s="29"/>
      <c r="SHI67" s="7"/>
      <c r="SHJ67" s="7"/>
      <c r="SHK67" s="7"/>
      <c r="SHL67" s="8"/>
      <c r="SHM67" s="8"/>
      <c r="SHN67" s="8"/>
      <c r="SHP67" s="8"/>
      <c r="SHQ67" s="8"/>
      <c r="SHR67" s="29"/>
      <c r="SHS67" s="7"/>
      <c r="SHT67" s="7"/>
      <c r="SHU67" s="7"/>
      <c r="SHV67" s="8"/>
      <c r="SHW67" s="8"/>
      <c r="SHX67" s="8"/>
      <c r="SHZ67" s="8"/>
      <c r="SIA67" s="8"/>
      <c r="SIB67" s="29"/>
      <c r="SIC67" s="7"/>
      <c r="SID67" s="7"/>
      <c r="SIE67" s="7"/>
      <c r="SIF67" s="8"/>
      <c r="SIG67" s="8"/>
      <c r="SIH67" s="8"/>
      <c r="SIJ67" s="8"/>
      <c r="SIK67" s="8"/>
      <c r="SIL67" s="29"/>
      <c r="SIM67" s="7"/>
      <c r="SIN67" s="7"/>
      <c r="SIO67" s="7"/>
      <c r="SIP67" s="8"/>
      <c r="SIQ67" s="8"/>
      <c r="SIR67" s="8"/>
      <c r="SIT67" s="8"/>
      <c r="SIU67" s="8"/>
      <c r="SIV67" s="29"/>
      <c r="SIW67" s="7"/>
      <c r="SIX67" s="7"/>
      <c r="SIY67" s="7"/>
      <c r="SIZ67" s="8"/>
      <c r="SJA67" s="8"/>
      <c r="SJB67" s="8"/>
      <c r="SJD67" s="8"/>
      <c r="SJE67" s="8"/>
      <c r="SJF67" s="29"/>
      <c r="SJG67" s="7"/>
      <c r="SJH67" s="7"/>
      <c r="SJI67" s="7"/>
      <c r="SJJ67" s="8"/>
      <c r="SJK67" s="8"/>
      <c r="SJL67" s="8"/>
      <c r="SJN67" s="8"/>
      <c r="SJO67" s="8"/>
      <c r="SJP67" s="29"/>
      <c r="SJQ67" s="7"/>
      <c r="SJR67" s="7"/>
      <c r="SJS67" s="7"/>
      <c r="SJT67" s="8"/>
      <c r="SJU67" s="8"/>
      <c r="SJV67" s="8"/>
      <c r="SJX67" s="8"/>
      <c r="SJY67" s="8"/>
      <c r="SJZ67" s="29"/>
      <c r="SKA67" s="7"/>
      <c r="SKB67" s="7"/>
      <c r="SKC67" s="7"/>
      <c r="SKD67" s="8"/>
      <c r="SKE67" s="8"/>
      <c r="SKF67" s="8"/>
      <c r="SKH67" s="8"/>
      <c r="SKI67" s="8"/>
      <c r="SKJ67" s="29"/>
      <c r="SKK67" s="7"/>
      <c r="SKL67" s="7"/>
      <c r="SKM67" s="7"/>
      <c r="SKN67" s="8"/>
      <c r="SKO67" s="8"/>
      <c r="SKP67" s="8"/>
      <c r="SKR67" s="8"/>
      <c r="SKS67" s="8"/>
      <c r="SKT67" s="29"/>
      <c r="SKU67" s="7"/>
      <c r="SKV67" s="7"/>
      <c r="SKW67" s="7"/>
      <c r="SKX67" s="8"/>
      <c r="SKY67" s="8"/>
      <c r="SKZ67" s="8"/>
      <c r="SLB67" s="8"/>
      <c r="SLC67" s="8"/>
      <c r="SLD67" s="29"/>
      <c r="SLE67" s="7"/>
      <c r="SLF67" s="7"/>
      <c r="SLG67" s="7"/>
      <c r="SLH67" s="8"/>
      <c r="SLI67" s="8"/>
      <c r="SLJ67" s="8"/>
      <c r="SLL67" s="8"/>
      <c r="SLM67" s="8"/>
      <c r="SLN67" s="29"/>
      <c r="SLO67" s="7"/>
      <c r="SLP67" s="7"/>
      <c r="SLQ67" s="7"/>
      <c r="SLR67" s="8"/>
      <c r="SLS67" s="8"/>
      <c r="SLT67" s="8"/>
      <c r="SLV67" s="8"/>
      <c r="SLW67" s="8"/>
      <c r="SLX67" s="29"/>
      <c r="SLY67" s="7"/>
      <c r="SLZ67" s="7"/>
      <c r="SMA67" s="7"/>
      <c r="SMB67" s="8"/>
      <c r="SMC67" s="8"/>
      <c r="SMD67" s="8"/>
      <c r="SMF67" s="8"/>
      <c r="SMG67" s="8"/>
      <c r="SMH67" s="29"/>
      <c r="SMI67" s="7"/>
      <c r="SMJ67" s="7"/>
      <c r="SMK67" s="7"/>
      <c r="SML67" s="8"/>
      <c r="SMM67" s="8"/>
      <c r="SMN67" s="8"/>
      <c r="SMP67" s="8"/>
      <c r="SMQ67" s="8"/>
      <c r="SMR67" s="29"/>
      <c r="SMS67" s="7"/>
      <c r="SMT67" s="7"/>
      <c r="SMU67" s="7"/>
      <c r="SMV67" s="8"/>
      <c r="SMW67" s="8"/>
      <c r="SMX67" s="8"/>
      <c r="SMZ67" s="8"/>
      <c r="SNA67" s="8"/>
      <c r="SNB67" s="29"/>
      <c r="SNC67" s="7"/>
      <c r="SND67" s="7"/>
      <c r="SNE67" s="7"/>
      <c r="SNF67" s="8"/>
      <c r="SNG67" s="8"/>
      <c r="SNH67" s="8"/>
      <c r="SNJ67" s="8"/>
      <c r="SNK67" s="8"/>
      <c r="SNL67" s="29"/>
      <c r="SNM67" s="7"/>
      <c r="SNN67" s="7"/>
      <c r="SNO67" s="7"/>
      <c r="SNP67" s="8"/>
      <c r="SNQ67" s="8"/>
      <c r="SNR67" s="8"/>
      <c r="SNT67" s="8"/>
      <c r="SNU67" s="8"/>
      <c r="SNV67" s="29"/>
      <c r="SNW67" s="7"/>
      <c r="SNX67" s="7"/>
      <c r="SNY67" s="7"/>
      <c r="SNZ67" s="8"/>
      <c r="SOA67" s="8"/>
      <c r="SOB67" s="8"/>
      <c r="SOD67" s="8"/>
      <c r="SOE67" s="8"/>
      <c r="SOF67" s="29"/>
      <c r="SOG67" s="7"/>
      <c r="SOH67" s="7"/>
      <c r="SOI67" s="7"/>
      <c r="SOJ67" s="8"/>
      <c r="SOK67" s="8"/>
      <c r="SOL67" s="8"/>
      <c r="SON67" s="8"/>
      <c r="SOO67" s="8"/>
      <c r="SOP67" s="29"/>
      <c r="SOQ67" s="7"/>
      <c r="SOR67" s="7"/>
      <c r="SOS67" s="7"/>
      <c r="SOT67" s="8"/>
      <c r="SOU67" s="8"/>
      <c r="SOV67" s="8"/>
      <c r="SOX67" s="8"/>
      <c r="SOY67" s="8"/>
      <c r="SOZ67" s="29"/>
      <c r="SPA67" s="7"/>
      <c r="SPB67" s="7"/>
      <c r="SPC67" s="7"/>
      <c r="SPD67" s="8"/>
      <c r="SPE67" s="8"/>
      <c r="SPF67" s="8"/>
      <c r="SPH67" s="8"/>
      <c r="SPI67" s="8"/>
      <c r="SPJ67" s="29"/>
      <c r="SPK67" s="7"/>
      <c r="SPL67" s="7"/>
      <c r="SPM67" s="7"/>
      <c r="SPN67" s="8"/>
      <c r="SPO67" s="8"/>
      <c r="SPP67" s="8"/>
      <c r="SPR67" s="8"/>
      <c r="SPS67" s="8"/>
      <c r="SPT67" s="29"/>
      <c r="SPU67" s="7"/>
      <c r="SPV67" s="7"/>
      <c r="SPW67" s="7"/>
      <c r="SPX67" s="8"/>
      <c r="SPY67" s="8"/>
      <c r="SPZ67" s="8"/>
      <c r="SQB67" s="8"/>
      <c r="SQC67" s="8"/>
      <c r="SQD67" s="29"/>
      <c r="SQE67" s="7"/>
      <c r="SQF67" s="7"/>
      <c r="SQG67" s="7"/>
      <c r="SQH67" s="8"/>
      <c r="SQI67" s="8"/>
      <c r="SQJ67" s="8"/>
      <c r="SQL67" s="8"/>
      <c r="SQM67" s="8"/>
      <c r="SQN67" s="29"/>
      <c r="SQO67" s="7"/>
      <c r="SQP67" s="7"/>
      <c r="SQQ67" s="7"/>
      <c r="SQR67" s="8"/>
      <c r="SQS67" s="8"/>
      <c r="SQT67" s="8"/>
      <c r="SQV67" s="8"/>
      <c r="SQW67" s="8"/>
      <c r="SQX67" s="29"/>
      <c r="SQY67" s="7"/>
      <c r="SQZ67" s="7"/>
      <c r="SRA67" s="7"/>
      <c r="SRB67" s="8"/>
      <c r="SRC67" s="8"/>
      <c r="SRD67" s="8"/>
      <c r="SRF67" s="8"/>
      <c r="SRG67" s="8"/>
      <c r="SRH67" s="29"/>
      <c r="SRI67" s="7"/>
      <c r="SRJ67" s="7"/>
      <c r="SRK67" s="7"/>
      <c r="SRL67" s="8"/>
      <c r="SRM67" s="8"/>
      <c r="SRN67" s="8"/>
      <c r="SRP67" s="8"/>
      <c r="SRQ67" s="8"/>
      <c r="SRR67" s="29"/>
      <c r="SRS67" s="7"/>
      <c r="SRT67" s="7"/>
      <c r="SRU67" s="7"/>
      <c r="SRV67" s="8"/>
      <c r="SRW67" s="8"/>
      <c r="SRX67" s="8"/>
      <c r="SRZ67" s="8"/>
      <c r="SSA67" s="8"/>
      <c r="SSB67" s="29"/>
      <c r="SSC67" s="7"/>
      <c r="SSD67" s="7"/>
      <c r="SSE67" s="7"/>
      <c r="SSF67" s="8"/>
      <c r="SSG67" s="8"/>
      <c r="SSH67" s="8"/>
      <c r="SSJ67" s="8"/>
      <c r="SSK67" s="8"/>
      <c r="SSL67" s="29"/>
      <c r="SSM67" s="7"/>
      <c r="SSN67" s="7"/>
      <c r="SSO67" s="7"/>
      <c r="SSP67" s="8"/>
      <c r="SSQ67" s="8"/>
      <c r="SSR67" s="8"/>
      <c r="SST67" s="8"/>
      <c r="SSU67" s="8"/>
      <c r="SSV67" s="29"/>
      <c r="SSW67" s="7"/>
      <c r="SSX67" s="7"/>
      <c r="SSY67" s="7"/>
      <c r="SSZ67" s="8"/>
      <c r="STA67" s="8"/>
      <c r="STB67" s="8"/>
      <c r="STD67" s="8"/>
      <c r="STE67" s="8"/>
      <c r="STF67" s="29"/>
      <c r="STG67" s="7"/>
      <c r="STH67" s="7"/>
      <c r="STI67" s="7"/>
      <c r="STJ67" s="8"/>
      <c r="STK67" s="8"/>
      <c r="STL67" s="8"/>
      <c r="STN67" s="8"/>
      <c r="STO67" s="8"/>
      <c r="STP67" s="29"/>
      <c r="STQ67" s="7"/>
      <c r="STR67" s="7"/>
      <c r="STS67" s="7"/>
      <c r="STT67" s="8"/>
      <c r="STU67" s="8"/>
      <c r="STV67" s="8"/>
      <c r="STX67" s="8"/>
      <c r="STY67" s="8"/>
      <c r="STZ67" s="29"/>
      <c r="SUA67" s="7"/>
      <c r="SUB67" s="7"/>
      <c r="SUC67" s="7"/>
      <c r="SUD67" s="8"/>
      <c r="SUE67" s="8"/>
      <c r="SUF67" s="8"/>
      <c r="SUH67" s="8"/>
      <c r="SUI67" s="8"/>
      <c r="SUJ67" s="29"/>
      <c r="SUK67" s="7"/>
      <c r="SUL67" s="7"/>
      <c r="SUM67" s="7"/>
      <c r="SUN67" s="8"/>
      <c r="SUO67" s="8"/>
      <c r="SUP67" s="8"/>
      <c r="SUR67" s="8"/>
      <c r="SUS67" s="8"/>
      <c r="SUT67" s="29"/>
      <c r="SUU67" s="7"/>
      <c r="SUV67" s="7"/>
      <c r="SUW67" s="7"/>
      <c r="SUX67" s="8"/>
      <c r="SUY67" s="8"/>
      <c r="SUZ67" s="8"/>
      <c r="SVB67" s="8"/>
      <c r="SVC67" s="8"/>
      <c r="SVD67" s="29"/>
      <c r="SVE67" s="7"/>
      <c r="SVF67" s="7"/>
      <c r="SVG67" s="7"/>
      <c r="SVH67" s="8"/>
      <c r="SVI67" s="8"/>
      <c r="SVJ67" s="8"/>
      <c r="SVL67" s="8"/>
      <c r="SVM67" s="8"/>
      <c r="SVN67" s="29"/>
      <c r="SVO67" s="7"/>
      <c r="SVP67" s="7"/>
      <c r="SVQ67" s="7"/>
      <c r="SVR67" s="8"/>
      <c r="SVS67" s="8"/>
      <c r="SVT67" s="8"/>
      <c r="SVV67" s="8"/>
      <c r="SVW67" s="8"/>
      <c r="SVX67" s="29"/>
      <c r="SVY67" s="7"/>
      <c r="SVZ67" s="7"/>
      <c r="SWA67" s="7"/>
      <c r="SWB67" s="8"/>
      <c r="SWC67" s="8"/>
      <c r="SWD67" s="8"/>
      <c r="SWF67" s="8"/>
      <c r="SWG67" s="8"/>
      <c r="SWH67" s="29"/>
      <c r="SWI67" s="7"/>
      <c r="SWJ67" s="7"/>
      <c r="SWK67" s="7"/>
      <c r="SWL67" s="8"/>
      <c r="SWM67" s="8"/>
      <c r="SWN67" s="8"/>
      <c r="SWP67" s="8"/>
      <c r="SWQ67" s="8"/>
      <c r="SWR67" s="29"/>
      <c r="SWS67" s="7"/>
      <c r="SWT67" s="7"/>
      <c r="SWU67" s="7"/>
      <c r="SWV67" s="8"/>
      <c r="SWW67" s="8"/>
      <c r="SWX67" s="8"/>
      <c r="SWZ67" s="8"/>
      <c r="SXA67" s="8"/>
      <c r="SXB67" s="29"/>
      <c r="SXC67" s="7"/>
      <c r="SXD67" s="7"/>
      <c r="SXE67" s="7"/>
      <c r="SXF67" s="8"/>
      <c r="SXG67" s="8"/>
      <c r="SXH67" s="8"/>
      <c r="SXJ67" s="8"/>
      <c r="SXK67" s="8"/>
      <c r="SXL67" s="29"/>
      <c r="SXM67" s="7"/>
      <c r="SXN67" s="7"/>
      <c r="SXO67" s="7"/>
      <c r="SXP67" s="8"/>
      <c r="SXQ67" s="8"/>
      <c r="SXR67" s="8"/>
      <c r="SXT67" s="8"/>
      <c r="SXU67" s="8"/>
      <c r="SXV67" s="29"/>
      <c r="SXW67" s="7"/>
      <c r="SXX67" s="7"/>
      <c r="SXY67" s="7"/>
      <c r="SXZ67" s="8"/>
      <c r="SYA67" s="8"/>
      <c r="SYB67" s="8"/>
      <c r="SYD67" s="8"/>
      <c r="SYE67" s="8"/>
      <c r="SYF67" s="29"/>
      <c r="SYG67" s="7"/>
      <c r="SYH67" s="7"/>
      <c r="SYI67" s="7"/>
      <c r="SYJ67" s="8"/>
      <c r="SYK67" s="8"/>
      <c r="SYL67" s="8"/>
      <c r="SYN67" s="8"/>
      <c r="SYO67" s="8"/>
      <c r="SYP67" s="29"/>
      <c r="SYQ67" s="7"/>
      <c r="SYR67" s="7"/>
      <c r="SYS67" s="7"/>
      <c r="SYT67" s="8"/>
      <c r="SYU67" s="8"/>
      <c r="SYV67" s="8"/>
      <c r="SYX67" s="8"/>
      <c r="SYY67" s="8"/>
      <c r="SYZ67" s="29"/>
      <c r="SZA67" s="7"/>
      <c r="SZB67" s="7"/>
      <c r="SZC67" s="7"/>
      <c r="SZD67" s="8"/>
      <c r="SZE67" s="8"/>
      <c r="SZF67" s="8"/>
      <c r="SZH67" s="8"/>
      <c r="SZI67" s="8"/>
      <c r="SZJ67" s="29"/>
      <c r="SZK67" s="7"/>
      <c r="SZL67" s="7"/>
      <c r="SZM67" s="7"/>
      <c r="SZN67" s="8"/>
      <c r="SZO67" s="8"/>
      <c r="SZP67" s="8"/>
      <c r="SZR67" s="8"/>
      <c r="SZS67" s="8"/>
      <c r="SZT67" s="29"/>
      <c r="SZU67" s="7"/>
      <c r="SZV67" s="7"/>
      <c r="SZW67" s="7"/>
      <c r="SZX67" s="8"/>
      <c r="SZY67" s="8"/>
      <c r="SZZ67" s="8"/>
      <c r="TAB67" s="8"/>
      <c r="TAC67" s="8"/>
      <c r="TAD67" s="29"/>
      <c r="TAE67" s="7"/>
      <c r="TAF67" s="7"/>
      <c r="TAG67" s="7"/>
      <c r="TAH67" s="8"/>
      <c r="TAI67" s="8"/>
      <c r="TAJ67" s="8"/>
      <c r="TAL67" s="8"/>
      <c r="TAM67" s="8"/>
      <c r="TAN67" s="29"/>
      <c r="TAO67" s="7"/>
      <c r="TAP67" s="7"/>
      <c r="TAQ67" s="7"/>
      <c r="TAR67" s="8"/>
      <c r="TAS67" s="8"/>
      <c r="TAT67" s="8"/>
      <c r="TAV67" s="8"/>
      <c r="TAW67" s="8"/>
      <c r="TAX67" s="29"/>
      <c r="TAY67" s="7"/>
      <c r="TAZ67" s="7"/>
      <c r="TBA67" s="7"/>
      <c r="TBB67" s="8"/>
      <c r="TBC67" s="8"/>
      <c r="TBD67" s="8"/>
      <c r="TBF67" s="8"/>
      <c r="TBG67" s="8"/>
      <c r="TBH67" s="29"/>
      <c r="TBI67" s="7"/>
      <c r="TBJ67" s="7"/>
      <c r="TBK67" s="7"/>
      <c r="TBL67" s="8"/>
      <c r="TBM67" s="8"/>
      <c r="TBN67" s="8"/>
      <c r="TBP67" s="8"/>
      <c r="TBQ67" s="8"/>
      <c r="TBR67" s="29"/>
      <c r="TBS67" s="7"/>
      <c r="TBT67" s="7"/>
      <c r="TBU67" s="7"/>
      <c r="TBV67" s="8"/>
      <c r="TBW67" s="8"/>
      <c r="TBX67" s="8"/>
      <c r="TBZ67" s="8"/>
      <c r="TCA67" s="8"/>
      <c r="TCB67" s="29"/>
      <c r="TCC67" s="7"/>
      <c r="TCD67" s="7"/>
      <c r="TCE67" s="7"/>
      <c r="TCF67" s="8"/>
      <c r="TCG67" s="8"/>
      <c r="TCH67" s="8"/>
      <c r="TCJ67" s="8"/>
      <c r="TCK67" s="8"/>
      <c r="TCL67" s="29"/>
      <c r="TCM67" s="7"/>
      <c r="TCN67" s="7"/>
      <c r="TCO67" s="7"/>
      <c r="TCP67" s="8"/>
      <c r="TCQ67" s="8"/>
      <c r="TCR67" s="8"/>
      <c r="TCT67" s="8"/>
      <c r="TCU67" s="8"/>
      <c r="TCV67" s="29"/>
      <c r="TCW67" s="7"/>
      <c r="TCX67" s="7"/>
      <c r="TCY67" s="7"/>
      <c r="TCZ67" s="8"/>
      <c r="TDA67" s="8"/>
      <c r="TDB67" s="8"/>
      <c r="TDD67" s="8"/>
      <c r="TDE67" s="8"/>
      <c r="TDF67" s="29"/>
      <c r="TDG67" s="7"/>
      <c r="TDH67" s="7"/>
      <c r="TDI67" s="7"/>
      <c r="TDJ67" s="8"/>
      <c r="TDK67" s="8"/>
      <c r="TDL67" s="8"/>
      <c r="TDN67" s="8"/>
      <c r="TDO67" s="8"/>
      <c r="TDP67" s="29"/>
      <c r="TDQ67" s="7"/>
      <c r="TDR67" s="7"/>
      <c r="TDS67" s="7"/>
      <c r="TDT67" s="8"/>
      <c r="TDU67" s="8"/>
      <c r="TDV67" s="8"/>
      <c r="TDX67" s="8"/>
      <c r="TDY67" s="8"/>
      <c r="TDZ67" s="29"/>
      <c r="TEA67" s="7"/>
      <c r="TEB67" s="7"/>
      <c r="TEC67" s="7"/>
      <c r="TED67" s="8"/>
      <c r="TEE67" s="8"/>
      <c r="TEF67" s="8"/>
      <c r="TEH67" s="8"/>
      <c r="TEI67" s="8"/>
      <c r="TEJ67" s="29"/>
      <c r="TEK67" s="7"/>
      <c r="TEL67" s="7"/>
      <c r="TEM67" s="7"/>
      <c r="TEN67" s="8"/>
      <c r="TEO67" s="8"/>
      <c r="TEP67" s="8"/>
      <c r="TER67" s="8"/>
      <c r="TES67" s="8"/>
      <c r="TET67" s="29"/>
      <c r="TEU67" s="7"/>
      <c r="TEV67" s="7"/>
      <c r="TEW67" s="7"/>
      <c r="TEX67" s="8"/>
      <c r="TEY67" s="8"/>
      <c r="TEZ67" s="8"/>
      <c r="TFB67" s="8"/>
      <c r="TFC67" s="8"/>
      <c r="TFD67" s="29"/>
      <c r="TFE67" s="7"/>
      <c r="TFF67" s="7"/>
      <c r="TFG67" s="7"/>
      <c r="TFH67" s="8"/>
      <c r="TFI67" s="8"/>
      <c r="TFJ67" s="8"/>
      <c r="TFL67" s="8"/>
      <c r="TFM67" s="8"/>
      <c r="TFN67" s="29"/>
      <c r="TFO67" s="7"/>
      <c r="TFP67" s="7"/>
      <c r="TFQ67" s="7"/>
      <c r="TFR67" s="8"/>
      <c r="TFS67" s="8"/>
      <c r="TFT67" s="8"/>
      <c r="TFV67" s="8"/>
      <c r="TFW67" s="8"/>
      <c r="TFX67" s="29"/>
      <c r="TFY67" s="7"/>
      <c r="TFZ67" s="7"/>
      <c r="TGA67" s="7"/>
      <c r="TGB67" s="8"/>
      <c r="TGC67" s="8"/>
      <c r="TGD67" s="8"/>
      <c r="TGF67" s="8"/>
      <c r="TGG67" s="8"/>
      <c r="TGH67" s="29"/>
      <c r="TGI67" s="7"/>
      <c r="TGJ67" s="7"/>
      <c r="TGK67" s="7"/>
      <c r="TGL67" s="8"/>
      <c r="TGM67" s="8"/>
      <c r="TGN67" s="8"/>
      <c r="TGP67" s="8"/>
      <c r="TGQ67" s="8"/>
      <c r="TGR67" s="29"/>
      <c r="TGS67" s="7"/>
      <c r="TGT67" s="7"/>
      <c r="TGU67" s="7"/>
      <c r="TGV67" s="8"/>
      <c r="TGW67" s="8"/>
      <c r="TGX67" s="8"/>
      <c r="TGZ67" s="8"/>
      <c r="THA67" s="8"/>
      <c r="THB67" s="29"/>
      <c r="THC67" s="7"/>
      <c r="THD67" s="7"/>
      <c r="THE67" s="7"/>
      <c r="THF67" s="8"/>
      <c r="THG67" s="8"/>
      <c r="THH67" s="8"/>
      <c r="THJ67" s="8"/>
      <c r="THK67" s="8"/>
      <c r="THL67" s="29"/>
      <c r="THM67" s="7"/>
      <c r="THN67" s="7"/>
      <c r="THO67" s="7"/>
      <c r="THP67" s="8"/>
      <c r="THQ67" s="8"/>
      <c r="THR67" s="8"/>
      <c r="THT67" s="8"/>
      <c r="THU67" s="8"/>
      <c r="THV67" s="29"/>
      <c r="THW67" s="7"/>
      <c r="THX67" s="7"/>
      <c r="THY67" s="7"/>
      <c r="THZ67" s="8"/>
      <c r="TIA67" s="8"/>
      <c r="TIB67" s="8"/>
      <c r="TID67" s="8"/>
      <c r="TIE67" s="8"/>
      <c r="TIF67" s="29"/>
      <c r="TIG67" s="7"/>
      <c r="TIH67" s="7"/>
      <c r="TII67" s="7"/>
      <c r="TIJ67" s="8"/>
      <c r="TIK67" s="8"/>
      <c r="TIL67" s="8"/>
      <c r="TIN67" s="8"/>
      <c r="TIO67" s="8"/>
      <c r="TIP67" s="29"/>
      <c r="TIQ67" s="7"/>
      <c r="TIR67" s="7"/>
      <c r="TIS67" s="7"/>
      <c r="TIT67" s="8"/>
      <c r="TIU67" s="8"/>
      <c r="TIV67" s="8"/>
      <c r="TIX67" s="8"/>
      <c r="TIY67" s="8"/>
      <c r="TIZ67" s="29"/>
      <c r="TJA67" s="7"/>
      <c r="TJB67" s="7"/>
      <c r="TJC67" s="7"/>
      <c r="TJD67" s="8"/>
      <c r="TJE67" s="8"/>
      <c r="TJF67" s="8"/>
      <c r="TJH67" s="8"/>
      <c r="TJI67" s="8"/>
      <c r="TJJ67" s="29"/>
      <c r="TJK67" s="7"/>
      <c r="TJL67" s="7"/>
      <c r="TJM67" s="7"/>
      <c r="TJN67" s="8"/>
      <c r="TJO67" s="8"/>
      <c r="TJP67" s="8"/>
      <c r="TJR67" s="8"/>
      <c r="TJS67" s="8"/>
      <c r="TJT67" s="29"/>
      <c r="TJU67" s="7"/>
      <c r="TJV67" s="7"/>
      <c r="TJW67" s="7"/>
      <c r="TJX67" s="8"/>
      <c r="TJY67" s="8"/>
      <c r="TJZ67" s="8"/>
      <c r="TKB67" s="8"/>
      <c r="TKC67" s="8"/>
      <c r="TKD67" s="29"/>
      <c r="TKE67" s="7"/>
      <c r="TKF67" s="7"/>
      <c r="TKG67" s="7"/>
      <c r="TKH67" s="8"/>
      <c r="TKI67" s="8"/>
      <c r="TKJ67" s="8"/>
      <c r="TKL67" s="8"/>
      <c r="TKM67" s="8"/>
      <c r="TKN67" s="29"/>
      <c r="TKO67" s="7"/>
      <c r="TKP67" s="7"/>
      <c r="TKQ67" s="7"/>
      <c r="TKR67" s="8"/>
      <c r="TKS67" s="8"/>
      <c r="TKT67" s="8"/>
      <c r="TKV67" s="8"/>
      <c r="TKW67" s="8"/>
      <c r="TKX67" s="29"/>
      <c r="TKY67" s="7"/>
      <c r="TKZ67" s="7"/>
      <c r="TLA67" s="7"/>
      <c r="TLB67" s="8"/>
      <c r="TLC67" s="8"/>
      <c r="TLD67" s="8"/>
      <c r="TLF67" s="8"/>
      <c r="TLG67" s="8"/>
      <c r="TLH67" s="29"/>
      <c r="TLI67" s="7"/>
      <c r="TLJ67" s="7"/>
      <c r="TLK67" s="7"/>
      <c r="TLL67" s="8"/>
      <c r="TLM67" s="8"/>
      <c r="TLN67" s="8"/>
      <c r="TLP67" s="8"/>
      <c r="TLQ67" s="8"/>
      <c r="TLR67" s="29"/>
      <c r="TLS67" s="7"/>
      <c r="TLT67" s="7"/>
      <c r="TLU67" s="7"/>
      <c r="TLV67" s="8"/>
      <c r="TLW67" s="8"/>
      <c r="TLX67" s="8"/>
      <c r="TLZ67" s="8"/>
      <c r="TMA67" s="8"/>
      <c r="TMB67" s="29"/>
      <c r="TMC67" s="7"/>
      <c r="TMD67" s="7"/>
      <c r="TME67" s="7"/>
      <c r="TMF67" s="8"/>
      <c r="TMG67" s="8"/>
      <c r="TMH67" s="8"/>
      <c r="TMJ67" s="8"/>
      <c r="TMK67" s="8"/>
      <c r="TML67" s="29"/>
      <c r="TMM67" s="7"/>
      <c r="TMN67" s="7"/>
      <c r="TMO67" s="7"/>
      <c r="TMP67" s="8"/>
      <c r="TMQ67" s="8"/>
      <c r="TMR67" s="8"/>
      <c r="TMT67" s="8"/>
      <c r="TMU67" s="8"/>
      <c r="TMV67" s="29"/>
      <c r="TMW67" s="7"/>
      <c r="TMX67" s="7"/>
      <c r="TMY67" s="7"/>
      <c r="TMZ67" s="8"/>
      <c r="TNA67" s="8"/>
      <c r="TNB67" s="8"/>
      <c r="TND67" s="8"/>
      <c r="TNE67" s="8"/>
      <c r="TNF67" s="29"/>
      <c r="TNG67" s="7"/>
      <c r="TNH67" s="7"/>
      <c r="TNI67" s="7"/>
      <c r="TNJ67" s="8"/>
      <c r="TNK67" s="8"/>
      <c r="TNL67" s="8"/>
      <c r="TNN67" s="8"/>
      <c r="TNO67" s="8"/>
      <c r="TNP67" s="29"/>
      <c r="TNQ67" s="7"/>
      <c r="TNR67" s="7"/>
      <c r="TNS67" s="7"/>
      <c r="TNT67" s="8"/>
      <c r="TNU67" s="8"/>
      <c r="TNV67" s="8"/>
      <c r="TNX67" s="8"/>
      <c r="TNY67" s="8"/>
      <c r="TNZ67" s="29"/>
      <c r="TOA67" s="7"/>
      <c r="TOB67" s="7"/>
      <c r="TOC67" s="7"/>
      <c r="TOD67" s="8"/>
      <c r="TOE67" s="8"/>
      <c r="TOF67" s="8"/>
      <c r="TOH67" s="8"/>
      <c r="TOI67" s="8"/>
      <c r="TOJ67" s="29"/>
      <c r="TOK67" s="7"/>
      <c r="TOL67" s="7"/>
      <c r="TOM67" s="7"/>
      <c r="TON67" s="8"/>
      <c r="TOO67" s="8"/>
      <c r="TOP67" s="8"/>
      <c r="TOR67" s="8"/>
      <c r="TOS67" s="8"/>
      <c r="TOT67" s="29"/>
      <c r="TOU67" s="7"/>
      <c r="TOV67" s="7"/>
      <c r="TOW67" s="7"/>
      <c r="TOX67" s="8"/>
      <c r="TOY67" s="8"/>
      <c r="TOZ67" s="8"/>
      <c r="TPB67" s="8"/>
      <c r="TPC67" s="8"/>
      <c r="TPD67" s="29"/>
      <c r="TPE67" s="7"/>
      <c r="TPF67" s="7"/>
      <c r="TPG67" s="7"/>
      <c r="TPH67" s="8"/>
      <c r="TPI67" s="8"/>
      <c r="TPJ67" s="8"/>
      <c r="TPL67" s="8"/>
      <c r="TPM67" s="8"/>
      <c r="TPN67" s="29"/>
      <c r="TPO67" s="7"/>
      <c r="TPP67" s="7"/>
      <c r="TPQ67" s="7"/>
      <c r="TPR67" s="8"/>
      <c r="TPS67" s="8"/>
      <c r="TPT67" s="8"/>
      <c r="TPV67" s="8"/>
      <c r="TPW67" s="8"/>
      <c r="TPX67" s="29"/>
      <c r="TPY67" s="7"/>
      <c r="TPZ67" s="7"/>
      <c r="TQA67" s="7"/>
      <c r="TQB67" s="8"/>
      <c r="TQC67" s="8"/>
      <c r="TQD67" s="8"/>
      <c r="TQF67" s="8"/>
      <c r="TQG67" s="8"/>
      <c r="TQH67" s="29"/>
      <c r="TQI67" s="7"/>
      <c r="TQJ67" s="7"/>
      <c r="TQK67" s="7"/>
      <c r="TQL67" s="8"/>
      <c r="TQM67" s="8"/>
      <c r="TQN67" s="8"/>
      <c r="TQP67" s="8"/>
      <c r="TQQ67" s="8"/>
      <c r="TQR67" s="29"/>
      <c r="TQS67" s="7"/>
      <c r="TQT67" s="7"/>
      <c r="TQU67" s="7"/>
      <c r="TQV67" s="8"/>
      <c r="TQW67" s="8"/>
      <c r="TQX67" s="8"/>
      <c r="TQZ67" s="8"/>
      <c r="TRA67" s="8"/>
      <c r="TRB67" s="29"/>
      <c r="TRC67" s="7"/>
      <c r="TRD67" s="7"/>
      <c r="TRE67" s="7"/>
      <c r="TRF67" s="8"/>
      <c r="TRG67" s="8"/>
      <c r="TRH67" s="8"/>
      <c r="TRJ67" s="8"/>
      <c r="TRK67" s="8"/>
      <c r="TRL67" s="29"/>
      <c r="TRM67" s="7"/>
      <c r="TRN67" s="7"/>
      <c r="TRO67" s="7"/>
      <c r="TRP67" s="8"/>
      <c r="TRQ67" s="8"/>
      <c r="TRR67" s="8"/>
      <c r="TRT67" s="8"/>
      <c r="TRU67" s="8"/>
      <c r="TRV67" s="29"/>
      <c r="TRW67" s="7"/>
      <c r="TRX67" s="7"/>
      <c r="TRY67" s="7"/>
      <c r="TRZ67" s="8"/>
      <c r="TSA67" s="8"/>
      <c r="TSB67" s="8"/>
      <c r="TSD67" s="8"/>
      <c r="TSE67" s="8"/>
      <c r="TSF67" s="29"/>
      <c r="TSG67" s="7"/>
      <c r="TSH67" s="7"/>
      <c r="TSI67" s="7"/>
      <c r="TSJ67" s="8"/>
      <c r="TSK67" s="8"/>
      <c r="TSL67" s="8"/>
      <c r="TSN67" s="8"/>
      <c r="TSO67" s="8"/>
      <c r="TSP67" s="29"/>
      <c r="TSQ67" s="7"/>
      <c r="TSR67" s="7"/>
      <c r="TSS67" s="7"/>
      <c r="TST67" s="8"/>
      <c r="TSU67" s="8"/>
      <c r="TSV67" s="8"/>
      <c r="TSX67" s="8"/>
      <c r="TSY67" s="8"/>
      <c r="TSZ67" s="29"/>
      <c r="TTA67" s="7"/>
      <c r="TTB67" s="7"/>
      <c r="TTC67" s="7"/>
      <c r="TTD67" s="8"/>
      <c r="TTE67" s="8"/>
      <c r="TTF67" s="8"/>
      <c r="TTH67" s="8"/>
      <c r="TTI67" s="8"/>
      <c r="TTJ67" s="29"/>
      <c r="TTK67" s="7"/>
      <c r="TTL67" s="7"/>
      <c r="TTM67" s="7"/>
      <c r="TTN67" s="8"/>
      <c r="TTO67" s="8"/>
      <c r="TTP67" s="8"/>
      <c r="TTR67" s="8"/>
      <c r="TTS67" s="8"/>
      <c r="TTT67" s="29"/>
      <c r="TTU67" s="7"/>
      <c r="TTV67" s="7"/>
      <c r="TTW67" s="7"/>
      <c r="TTX67" s="8"/>
      <c r="TTY67" s="8"/>
      <c r="TTZ67" s="8"/>
      <c r="TUB67" s="8"/>
      <c r="TUC67" s="8"/>
      <c r="TUD67" s="29"/>
      <c r="TUE67" s="7"/>
      <c r="TUF67" s="7"/>
      <c r="TUG67" s="7"/>
      <c r="TUH67" s="8"/>
      <c r="TUI67" s="8"/>
      <c r="TUJ67" s="8"/>
      <c r="TUL67" s="8"/>
      <c r="TUM67" s="8"/>
      <c r="TUN67" s="29"/>
      <c r="TUO67" s="7"/>
      <c r="TUP67" s="7"/>
      <c r="TUQ67" s="7"/>
      <c r="TUR67" s="8"/>
      <c r="TUS67" s="8"/>
      <c r="TUT67" s="8"/>
      <c r="TUV67" s="8"/>
      <c r="TUW67" s="8"/>
      <c r="TUX67" s="29"/>
      <c r="TUY67" s="7"/>
      <c r="TUZ67" s="7"/>
      <c r="TVA67" s="7"/>
      <c r="TVB67" s="8"/>
      <c r="TVC67" s="8"/>
      <c r="TVD67" s="8"/>
      <c r="TVF67" s="8"/>
      <c r="TVG67" s="8"/>
      <c r="TVH67" s="29"/>
      <c r="TVI67" s="7"/>
      <c r="TVJ67" s="7"/>
      <c r="TVK67" s="7"/>
      <c r="TVL67" s="8"/>
      <c r="TVM67" s="8"/>
      <c r="TVN67" s="8"/>
      <c r="TVP67" s="8"/>
      <c r="TVQ67" s="8"/>
      <c r="TVR67" s="29"/>
      <c r="TVS67" s="7"/>
      <c r="TVT67" s="7"/>
      <c r="TVU67" s="7"/>
      <c r="TVV67" s="8"/>
      <c r="TVW67" s="8"/>
      <c r="TVX67" s="8"/>
      <c r="TVZ67" s="8"/>
      <c r="TWA67" s="8"/>
      <c r="TWB67" s="29"/>
      <c r="TWC67" s="7"/>
      <c r="TWD67" s="7"/>
      <c r="TWE67" s="7"/>
      <c r="TWF67" s="8"/>
      <c r="TWG67" s="8"/>
      <c r="TWH67" s="8"/>
      <c r="TWJ67" s="8"/>
      <c r="TWK67" s="8"/>
      <c r="TWL67" s="29"/>
      <c r="TWM67" s="7"/>
      <c r="TWN67" s="7"/>
      <c r="TWO67" s="7"/>
      <c r="TWP67" s="8"/>
      <c r="TWQ67" s="8"/>
      <c r="TWR67" s="8"/>
      <c r="TWT67" s="8"/>
      <c r="TWU67" s="8"/>
      <c r="TWV67" s="29"/>
      <c r="TWW67" s="7"/>
      <c r="TWX67" s="7"/>
      <c r="TWY67" s="7"/>
      <c r="TWZ67" s="8"/>
      <c r="TXA67" s="8"/>
      <c r="TXB67" s="8"/>
      <c r="TXD67" s="8"/>
      <c r="TXE67" s="8"/>
      <c r="TXF67" s="29"/>
      <c r="TXG67" s="7"/>
      <c r="TXH67" s="7"/>
      <c r="TXI67" s="7"/>
      <c r="TXJ67" s="8"/>
      <c r="TXK67" s="8"/>
      <c r="TXL67" s="8"/>
      <c r="TXN67" s="8"/>
      <c r="TXO67" s="8"/>
      <c r="TXP67" s="29"/>
      <c r="TXQ67" s="7"/>
      <c r="TXR67" s="7"/>
      <c r="TXS67" s="7"/>
      <c r="TXT67" s="8"/>
      <c r="TXU67" s="8"/>
      <c r="TXV67" s="8"/>
      <c r="TXX67" s="8"/>
      <c r="TXY67" s="8"/>
      <c r="TXZ67" s="29"/>
      <c r="TYA67" s="7"/>
      <c r="TYB67" s="7"/>
      <c r="TYC67" s="7"/>
      <c r="TYD67" s="8"/>
      <c r="TYE67" s="8"/>
      <c r="TYF67" s="8"/>
      <c r="TYH67" s="8"/>
      <c r="TYI67" s="8"/>
      <c r="TYJ67" s="29"/>
      <c r="TYK67" s="7"/>
      <c r="TYL67" s="7"/>
      <c r="TYM67" s="7"/>
      <c r="TYN67" s="8"/>
      <c r="TYO67" s="8"/>
      <c r="TYP67" s="8"/>
      <c r="TYR67" s="8"/>
      <c r="TYS67" s="8"/>
      <c r="TYT67" s="29"/>
      <c r="TYU67" s="7"/>
      <c r="TYV67" s="7"/>
      <c r="TYW67" s="7"/>
      <c r="TYX67" s="8"/>
      <c r="TYY67" s="8"/>
      <c r="TYZ67" s="8"/>
      <c r="TZB67" s="8"/>
      <c r="TZC67" s="8"/>
      <c r="TZD67" s="29"/>
      <c r="TZE67" s="7"/>
      <c r="TZF67" s="7"/>
      <c r="TZG67" s="7"/>
      <c r="TZH67" s="8"/>
      <c r="TZI67" s="8"/>
      <c r="TZJ67" s="8"/>
      <c r="TZL67" s="8"/>
      <c r="TZM67" s="8"/>
      <c r="TZN67" s="29"/>
      <c r="TZO67" s="7"/>
      <c r="TZP67" s="7"/>
      <c r="TZQ67" s="7"/>
      <c r="TZR67" s="8"/>
      <c r="TZS67" s="8"/>
      <c r="TZT67" s="8"/>
      <c r="TZV67" s="8"/>
      <c r="TZW67" s="8"/>
      <c r="TZX67" s="29"/>
      <c r="TZY67" s="7"/>
      <c r="TZZ67" s="7"/>
      <c r="UAA67" s="7"/>
      <c r="UAB67" s="8"/>
      <c r="UAC67" s="8"/>
      <c r="UAD67" s="8"/>
      <c r="UAF67" s="8"/>
      <c r="UAG67" s="8"/>
      <c r="UAH67" s="29"/>
      <c r="UAI67" s="7"/>
      <c r="UAJ67" s="7"/>
      <c r="UAK67" s="7"/>
      <c r="UAL67" s="8"/>
      <c r="UAM67" s="8"/>
      <c r="UAN67" s="8"/>
      <c r="UAP67" s="8"/>
      <c r="UAQ67" s="8"/>
      <c r="UAR67" s="29"/>
      <c r="UAS67" s="7"/>
      <c r="UAT67" s="7"/>
      <c r="UAU67" s="7"/>
      <c r="UAV67" s="8"/>
      <c r="UAW67" s="8"/>
      <c r="UAX67" s="8"/>
      <c r="UAZ67" s="8"/>
      <c r="UBA67" s="8"/>
      <c r="UBB67" s="29"/>
      <c r="UBC67" s="7"/>
      <c r="UBD67" s="7"/>
      <c r="UBE67" s="7"/>
      <c r="UBF67" s="8"/>
      <c r="UBG67" s="8"/>
      <c r="UBH67" s="8"/>
      <c r="UBJ67" s="8"/>
      <c r="UBK67" s="8"/>
      <c r="UBL67" s="29"/>
      <c r="UBM67" s="7"/>
      <c r="UBN67" s="7"/>
      <c r="UBO67" s="7"/>
      <c r="UBP67" s="8"/>
      <c r="UBQ67" s="8"/>
      <c r="UBR67" s="8"/>
      <c r="UBT67" s="8"/>
      <c r="UBU67" s="8"/>
      <c r="UBV67" s="29"/>
      <c r="UBW67" s="7"/>
      <c r="UBX67" s="7"/>
      <c r="UBY67" s="7"/>
      <c r="UBZ67" s="8"/>
      <c r="UCA67" s="8"/>
      <c r="UCB67" s="8"/>
      <c r="UCD67" s="8"/>
      <c r="UCE67" s="8"/>
      <c r="UCF67" s="29"/>
      <c r="UCG67" s="7"/>
      <c r="UCH67" s="7"/>
      <c r="UCI67" s="7"/>
      <c r="UCJ67" s="8"/>
      <c r="UCK67" s="8"/>
      <c r="UCL67" s="8"/>
      <c r="UCN67" s="8"/>
      <c r="UCO67" s="8"/>
      <c r="UCP67" s="29"/>
      <c r="UCQ67" s="7"/>
      <c r="UCR67" s="7"/>
      <c r="UCS67" s="7"/>
      <c r="UCT67" s="8"/>
      <c r="UCU67" s="8"/>
      <c r="UCV67" s="8"/>
      <c r="UCX67" s="8"/>
      <c r="UCY67" s="8"/>
      <c r="UCZ67" s="29"/>
      <c r="UDA67" s="7"/>
      <c r="UDB67" s="7"/>
      <c r="UDC67" s="7"/>
      <c r="UDD67" s="8"/>
      <c r="UDE67" s="8"/>
      <c r="UDF67" s="8"/>
      <c r="UDH67" s="8"/>
      <c r="UDI67" s="8"/>
      <c r="UDJ67" s="29"/>
      <c r="UDK67" s="7"/>
      <c r="UDL67" s="7"/>
      <c r="UDM67" s="7"/>
      <c r="UDN67" s="8"/>
      <c r="UDO67" s="8"/>
      <c r="UDP67" s="8"/>
      <c r="UDR67" s="8"/>
      <c r="UDS67" s="8"/>
      <c r="UDT67" s="29"/>
      <c r="UDU67" s="7"/>
      <c r="UDV67" s="7"/>
      <c r="UDW67" s="7"/>
      <c r="UDX67" s="8"/>
      <c r="UDY67" s="8"/>
      <c r="UDZ67" s="8"/>
      <c r="UEB67" s="8"/>
      <c r="UEC67" s="8"/>
      <c r="UED67" s="29"/>
      <c r="UEE67" s="7"/>
      <c r="UEF67" s="7"/>
      <c r="UEG67" s="7"/>
      <c r="UEH67" s="8"/>
      <c r="UEI67" s="8"/>
      <c r="UEJ67" s="8"/>
      <c r="UEL67" s="8"/>
      <c r="UEM67" s="8"/>
      <c r="UEN67" s="29"/>
      <c r="UEO67" s="7"/>
      <c r="UEP67" s="7"/>
      <c r="UEQ67" s="7"/>
      <c r="UER67" s="8"/>
      <c r="UES67" s="8"/>
      <c r="UET67" s="8"/>
      <c r="UEV67" s="8"/>
      <c r="UEW67" s="8"/>
      <c r="UEX67" s="29"/>
      <c r="UEY67" s="7"/>
      <c r="UEZ67" s="7"/>
      <c r="UFA67" s="7"/>
      <c r="UFB67" s="8"/>
      <c r="UFC67" s="8"/>
      <c r="UFD67" s="8"/>
      <c r="UFF67" s="8"/>
      <c r="UFG67" s="8"/>
      <c r="UFH67" s="29"/>
      <c r="UFI67" s="7"/>
      <c r="UFJ67" s="7"/>
      <c r="UFK67" s="7"/>
      <c r="UFL67" s="8"/>
      <c r="UFM67" s="8"/>
      <c r="UFN67" s="8"/>
      <c r="UFP67" s="8"/>
      <c r="UFQ67" s="8"/>
      <c r="UFR67" s="29"/>
      <c r="UFS67" s="7"/>
      <c r="UFT67" s="7"/>
      <c r="UFU67" s="7"/>
      <c r="UFV67" s="8"/>
      <c r="UFW67" s="8"/>
      <c r="UFX67" s="8"/>
      <c r="UFZ67" s="8"/>
      <c r="UGA67" s="8"/>
      <c r="UGB67" s="29"/>
      <c r="UGC67" s="7"/>
      <c r="UGD67" s="7"/>
      <c r="UGE67" s="7"/>
      <c r="UGF67" s="8"/>
      <c r="UGG67" s="8"/>
      <c r="UGH67" s="8"/>
      <c r="UGJ67" s="8"/>
      <c r="UGK67" s="8"/>
      <c r="UGL67" s="29"/>
      <c r="UGM67" s="7"/>
      <c r="UGN67" s="7"/>
      <c r="UGO67" s="7"/>
      <c r="UGP67" s="8"/>
      <c r="UGQ67" s="8"/>
      <c r="UGR67" s="8"/>
      <c r="UGT67" s="8"/>
      <c r="UGU67" s="8"/>
      <c r="UGV67" s="29"/>
      <c r="UGW67" s="7"/>
      <c r="UGX67" s="7"/>
      <c r="UGY67" s="7"/>
      <c r="UGZ67" s="8"/>
      <c r="UHA67" s="8"/>
      <c r="UHB67" s="8"/>
      <c r="UHD67" s="8"/>
      <c r="UHE67" s="8"/>
      <c r="UHF67" s="29"/>
      <c r="UHG67" s="7"/>
      <c r="UHH67" s="7"/>
      <c r="UHI67" s="7"/>
      <c r="UHJ67" s="8"/>
      <c r="UHK67" s="8"/>
      <c r="UHL67" s="8"/>
      <c r="UHN67" s="8"/>
      <c r="UHO67" s="8"/>
      <c r="UHP67" s="29"/>
      <c r="UHQ67" s="7"/>
      <c r="UHR67" s="7"/>
      <c r="UHS67" s="7"/>
      <c r="UHT67" s="8"/>
      <c r="UHU67" s="8"/>
      <c r="UHV67" s="8"/>
      <c r="UHX67" s="8"/>
      <c r="UHY67" s="8"/>
      <c r="UHZ67" s="29"/>
      <c r="UIA67" s="7"/>
      <c r="UIB67" s="7"/>
      <c r="UIC67" s="7"/>
      <c r="UID67" s="8"/>
      <c r="UIE67" s="8"/>
      <c r="UIF67" s="8"/>
      <c r="UIH67" s="8"/>
      <c r="UII67" s="8"/>
      <c r="UIJ67" s="29"/>
      <c r="UIK67" s="7"/>
      <c r="UIL67" s="7"/>
      <c r="UIM67" s="7"/>
      <c r="UIN67" s="8"/>
      <c r="UIO67" s="8"/>
      <c r="UIP67" s="8"/>
      <c r="UIR67" s="8"/>
      <c r="UIS67" s="8"/>
      <c r="UIT67" s="29"/>
      <c r="UIU67" s="7"/>
      <c r="UIV67" s="7"/>
      <c r="UIW67" s="7"/>
      <c r="UIX67" s="8"/>
      <c r="UIY67" s="8"/>
      <c r="UIZ67" s="8"/>
      <c r="UJB67" s="8"/>
      <c r="UJC67" s="8"/>
      <c r="UJD67" s="29"/>
      <c r="UJE67" s="7"/>
      <c r="UJF67" s="7"/>
      <c r="UJG67" s="7"/>
      <c r="UJH67" s="8"/>
      <c r="UJI67" s="8"/>
      <c r="UJJ67" s="8"/>
      <c r="UJL67" s="8"/>
      <c r="UJM67" s="8"/>
      <c r="UJN67" s="29"/>
      <c r="UJO67" s="7"/>
      <c r="UJP67" s="7"/>
      <c r="UJQ67" s="7"/>
      <c r="UJR67" s="8"/>
      <c r="UJS67" s="8"/>
      <c r="UJT67" s="8"/>
      <c r="UJV67" s="8"/>
      <c r="UJW67" s="8"/>
      <c r="UJX67" s="29"/>
      <c r="UJY67" s="7"/>
      <c r="UJZ67" s="7"/>
      <c r="UKA67" s="7"/>
      <c r="UKB67" s="8"/>
      <c r="UKC67" s="8"/>
      <c r="UKD67" s="8"/>
      <c r="UKF67" s="8"/>
      <c r="UKG67" s="8"/>
      <c r="UKH67" s="29"/>
      <c r="UKI67" s="7"/>
      <c r="UKJ67" s="7"/>
      <c r="UKK67" s="7"/>
      <c r="UKL67" s="8"/>
      <c r="UKM67" s="8"/>
      <c r="UKN67" s="8"/>
      <c r="UKP67" s="8"/>
      <c r="UKQ67" s="8"/>
      <c r="UKR67" s="29"/>
      <c r="UKS67" s="7"/>
      <c r="UKT67" s="7"/>
      <c r="UKU67" s="7"/>
      <c r="UKV67" s="8"/>
      <c r="UKW67" s="8"/>
      <c r="UKX67" s="8"/>
      <c r="UKZ67" s="8"/>
      <c r="ULA67" s="8"/>
      <c r="ULB67" s="29"/>
      <c r="ULC67" s="7"/>
      <c r="ULD67" s="7"/>
      <c r="ULE67" s="7"/>
      <c r="ULF67" s="8"/>
      <c r="ULG67" s="8"/>
      <c r="ULH67" s="8"/>
      <c r="ULJ67" s="8"/>
      <c r="ULK67" s="8"/>
      <c r="ULL67" s="29"/>
      <c r="ULM67" s="7"/>
      <c r="ULN67" s="7"/>
      <c r="ULO67" s="7"/>
      <c r="ULP67" s="8"/>
      <c r="ULQ67" s="8"/>
      <c r="ULR67" s="8"/>
      <c r="ULT67" s="8"/>
      <c r="ULU67" s="8"/>
      <c r="ULV67" s="29"/>
      <c r="ULW67" s="7"/>
      <c r="ULX67" s="7"/>
      <c r="ULY67" s="7"/>
      <c r="ULZ67" s="8"/>
      <c r="UMA67" s="8"/>
      <c r="UMB67" s="8"/>
      <c r="UMD67" s="8"/>
      <c r="UME67" s="8"/>
      <c r="UMF67" s="29"/>
      <c r="UMG67" s="7"/>
      <c r="UMH67" s="7"/>
      <c r="UMI67" s="7"/>
      <c r="UMJ67" s="8"/>
      <c r="UMK67" s="8"/>
      <c r="UML67" s="8"/>
      <c r="UMN67" s="8"/>
      <c r="UMO67" s="8"/>
      <c r="UMP67" s="29"/>
      <c r="UMQ67" s="7"/>
      <c r="UMR67" s="7"/>
      <c r="UMS67" s="7"/>
      <c r="UMT67" s="8"/>
      <c r="UMU67" s="8"/>
      <c r="UMV67" s="8"/>
      <c r="UMX67" s="8"/>
      <c r="UMY67" s="8"/>
      <c r="UMZ67" s="29"/>
      <c r="UNA67" s="7"/>
      <c r="UNB67" s="7"/>
      <c r="UNC67" s="7"/>
      <c r="UND67" s="8"/>
      <c r="UNE67" s="8"/>
      <c r="UNF67" s="8"/>
      <c r="UNH67" s="8"/>
      <c r="UNI67" s="8"/>
      <c r="UNJ67" s="29"/>
      <c r="UNK67" s="7"/>
      <c r="UNL67" s="7"/>
      <c r="UNM67" s="7"/>
      <c r="UNN67" s="8"/>
      <c r="UNO67" s="8"/>
      <c r="UNP67" s="8"/>
      <c r="UNR67" s="8"/>
      <c r="UNS67" s="8"/>
      <c r="UNT67" s="29"/>
      <c r="UNU67" s="7"/>
      <c r="UNV67" s="7"/>
      <c r="UNW67" s="7"/>
      <c r="UNX67" s="8"/>
      <c r="UNY67" s="8"/>
      <c r="UNZ67" s="8"/>
      <c r="UOB67" s="8"/>
      <c r="UOC67" s="8"/>
      <c r="UOD67" s="29"/>
      <c r="UOE67" s="7"/>
      <c r="UOF67" s="7"/>
      <c r="UOG67" s="7"/>
      <c r="UOH67" s="8"/>
      <c r="UOI67" s="8"/>
      <c r="UOJ67" s="8"/>
      <c r="UOL67" s="8"/>
      <c r="UOM67" s="8"/>
      <c r="UON67" s="29"/>
      <c r="UOO67" s="7"/>
      <c r="UOP67" s="7"/>
      <c r="UOQ67" s="7"/>
      <c r="UOR67" s="8"/>
      <c r="UOS67" s="8"/>
      <c r="UOT67" s="8"/>
      <c r="UOV67" s="8"/>
      <c r="UOW67" s="8"/>
      <c r="UOX67" s="29"/>
      <c r="UOY67" s="7"/>
      <c r="UOZ67" s="7"/>
      <c r="UPA67" s="7"/>
      <c r="UPB67" s="8"/>
      <c r="UPC67" s="8"/>
      <c r="UPD67" s="8"/>
      <c r="UPF67" s="8"/>
      <c r="UPG67" s="8"/>
      <c r="UPH67" s="29"/>
      <c r="UPI67" s="7"/>
      <c r="UPJ67" s="7"/>
      <c r="UPK67" s="7"/>
      <c r="UPL67" s="8"/>
      <c r="UPM67" s="8"/>
      <c r="UPN67" s="8"/>
      <c r="UPP67" s="8"/>
      <c r="UPQ67" s="8"/>
      <c r="UPR67" s="29"/>
      <c r="UPS67" s="7"/>
      <c r="UPT67" s="7"/>
      <c r="UPU67" s="7"/>
      <c r="UPV67" s="8"/>
      <c r="UPW67" s="8"/>
      <c r="UPX67" s="8"/>
      <c r="UPZ67" s="8"/>
      <c r="UQA67" s="8"/>
      <c r="UQB67" s="29"/>
      <c r="UQC67" s="7"/>
      <c r="UQD67" s="7"/>
      <c r="UQE67" s="7"/>
      <c r="UQF67" s="8"/>
      <c r="UQG67" s="8"/>
      <c r="UQH67" s="8"/>
      <c r="UQJ67" s="8"/>
      <c r="UQK67" s="8"/>
      <c r="UQL67" s="29"/>
      <c r="UQM67" s="7"/>
      <c r="UQN67" s="7"/>
      <c r="UQO67" s="7"/>
      <c r="UQP67" s="8"/>
      <c r="UQQ67" s="8"/>
      <c r="UQR67" s="8"/>
      <c r="UQT67" s="8"/>
      <c r="UQU67" s="8"/>
      <c r="UQV67" s="29"/>
      <c r="UQW67" s="7"/>
      <c r="UQX67" s="7"/>
      <c r="UQY67" s="7"/>
      <c r="UQZ67" s="8"/>
      <c r="URA67" s="8"/>
      <c r="URB67" s="8"/>
      <c r="URD67" s="8"/>
      <c r="URE67" s="8"/>
      <c r="URF67" s="29"/>
      <c r="URG67" s="7"/>
      <c r="URH67" s="7"/>
      <c r="URI67" s="7"/>
      <c r="URJ67" s="8"/>
      <c r="URK67" s="8"/>
      <c r="URL67" s="8"/>
      <c r="URN67" s="8"/>
      <c r="URO67" s="8"/>
      <c r="URP67" s="29"/>
      <c r="URQ67" s="7"/>
      <c r="URR67" s="7"/>
      <c r="URS67" s="7"/>
      <c r="URT67" s="8"/>
      <c r="URU67" s="8"/>
      <c r="URV67" s="8"/>
      <c r="URX67" s="8"/>
      <c r="URY67" s="8"/>
      <c r="URZ67" s="29"/>
      <c r="USA67" s="7"/>
      <c r="USB67" s="7"/>
      <c r="USC67" s="7"/>
      <c r="USD67" s="8"/>
      <c r="USE67" s="8"/>
      <c r="USF67" s="8"/>
      <c r="USH67" s="8"/>
      <c r="USI67" s="8"/>
      <c r="USJ67" s="29"/>
      <c r="USK67" s="7"/>
      <c r="USL67" s="7"/>
      <c r="USM67" s="7"/>
      <c r="USN67" s="8"/>
      <c r="USO67" s="8"/>
      <c r="USP67" s="8"/>
      <c r="USR67" s="8"/>
      <c r="USS67" s="8"/>
      <c r="UST67" s="29"/>
      <c r="USU67" s="7"/>
      <c r="USV67" s="7"/>
      <c r="USW67" s="7"/>
      <c r="USX67" s="8"/>
      <c r="USY67" s="8"/>
      <c r="USZ67" s="8"/>
      <c r="UTB67" s="8"/>
      <c r="UTC67" s="8"/>
      <c r="UTD67" s="29"/>
      <c r="UTE67" s="7"/>
      <c r="UTF67" s="7"/>
      <c r="UTG67" s="7"/>
      <c r="UTH67" s="8"/>
      <c r="UTI67" s="8"/>
      <c r="UTJ67" s="8"/>
      <c r="UTL67" s="8"/>
      <c r="UTM67" s="8"/>
      <c r="UTN67" s="29"/>
      <c r="UTO67" s="7"/>
      <c r="UTP67" s="7"/>
      <c r="UTQ67" s="7"/>
      <c r="UTR67" s="8"/>
      <c r="UTS67" s="8"/>
      <c r="UTT67" s="8"/>
      <c r="UTV67" s="8"/>
      <c r="UTW67" s="8"/>
      <c r="UTX67" s="29"/>
      <c r="UTY67" s="7"/>
      <c r="UTZ67" s="7"/>
      <c r="UUA67" s="7"/>
      <c r="UUB67" s="8"/>
      <c r="UUC67" s="8"/>
      <c r="UUD67" s="8"/>
      <c r="UUF67" s="8"/>
      <c r="UUG67" s="8"/>
      <c r="UUH67" s="29"/>
      <c r="UUI67" s="7"/>
      <c r="UUJ67" s="7"/>
      <c r="UUK67" s="7"/>
      <c r="UUL67" s="8"/>
      <c r="UUM67" s="8"/>
      <c r="UUN67" s="8"/>
      <c r="UUP67" s="8"/>
      <c r="UUQ67" s="8"/>
      <c r="UUR67" s="29"/>
      <c r="UUS67" s="7"/>
      <c r="UUT67" s="7"/>
      <c r="UUU67" s="7"/>
      <c r="UUV67" s="8"/>
      <c r="UUW67" s="8"/>
      <c r="UUX67" s="8"/>
      <c r="UUZ67" s="8"/>
      <c r="UVA67" s="8"/>
      <c r="UVB67" s="29"/>
      <c r="UVC67" s="7"/>
      <c r="UVD67" s="7"/>
      <c r="UVE67" s="7"/>
      <c r="UVF67" s="8"/>
      <c r="UVG67" s="8"/>
      <c r="UVH67" s="8"/>
      <c r="UVJ67" s="8"/>
      <c r="UVK67" s="8"/>
      <c r="UVL67" s="29"/>
      <c r="UVM67" s="7"/>
      <c r="UVN67" s="7"/>
      <c r="UVO67" s="7"/>
      <c r="UVP67" s="8"/>
      <c r="UVQ67" s="8"/>
      <c r="UVR67" s="8"/>
      <c r="UVT67" s="8"/>
      <c r="UVU67" s="8"/>
      <c r="UVV67" s="29"/>
      <c r="UVW67" s="7"/>
      <c r="UVX67" s="7"/>
      <c r="UVY67" s="7"/>
      <c r="UVZ67" s="8"/>
      <c r="UWA67" s="8"/>
      <c r="UWB67" s="8"/>
      <c r="UWD67" s="8"/>
      <c r="UWE67" s="8"/>
      <c r="UWF67" s="29"/>
      <c r="UWG67" s="7"/>
      <c r="UWH67" s="7"/>
      <c r="UWI67" s="7"/>
      <c r="UWJ67" s="8"/>
      <c r="UWK67" s="8"/>
      <c r="UWL67" s="8"/>
      <c r="UWN67" s="8"/>
      <c r="UWO67" s="8"/>
      <c r="UWP67" s="29"/>
      <c r="UWQ67" s="7"/>
      <c r="UWR67" s="7"/>
      <c r="UWS67" s="7"/>
      <c r="UWT67" s="8"/>
      <c r="UWU67" s="8"/>
      <c r="UWV67" s="8"/>
      <c r="UWX67" s="8"/>
      <c r="UWY67" s="8"/>
      <c r="UWZ67" s="29"/>
      <c r="UXA67" s="7"/>
      <c r="UXB67" s="7"/>
      <c r="UXC67" s="7"/>
      <c r="UXD67" s="8"/>
      <c r="UXE67" s="8"/>
      <c r="UXF67" s="8"/>
      <c r="UXH67" s="8"/>
      <c r="UXI67" s="8"/>
      <c r="UXJ67" s="29"/>
      <c r="UXK67" s="7"/>
      <c r="UXL67" s="7"/>
      <c r="UXM67" s="7"/>
      <c r="UXN67" s="8"/>
      <c r="UXO67" s="8"/>
      <c r="UXP67" s="8"/>
      <c r="UXR67" s="8"/>
      <c r="UXS67" s="8"/>
      <c r="UXT67" s="29"/>
      <c r="UXU67" s="7"/>
      <c r="UXV67" s="7"/>
      <c r="UXW67" s="7"/>
      <c r="UXX67" s="8"/>
      <c r="UXY67" s="8"/>
      <c r="UXZ67" s="8"/>
      <c r="UYB67" s="8"/>
      <c r="UYC67" s="8"/>
      <c r="UYD67" s="29"/>
      <c r="UYE67" s="7"/>
      <c r="UYF67" s="7"/>
      <c r="UYG67" s="7"/>
      <c r="UYH67" s="8"/>
      <c r="UYI67" s="8"/>
      <c r="UYJ67" s="8"/>
      <c r="UYL67" s="8"/>
      <c r="UYM67" s="8"/>
      <c r="UYN67" s="29"/>
      <c r="UYO67" s="7"/>
      <c r="UYP67" s="7"/>
      <c r="UYQ67" s="7"/>
      <c r="UYR67" s="8"/>
      <c r="UYS67" s="8"/>
      <c r="UYT67" s="8"/>
      <c r="UYV67" s="8"/>
      <c r="UYW67" s="8"/>
      <c r="UYX67" s="29"/>
      <c r="UYY67" s="7"/>
      <c r="UYZ67" s="7"/>
      <c r="UZA67" s="7"/>
      <c r="UZB67" s="8"/>
      <c r="UZC67" s="8"/>
      <c r="UZD67" s="8"/>
      <c r="UZF67" s="8"/>
      <c r="UZG67" s="8"/>
      <c r="UZH67" s="29"/>
      <c r="UZI67" s="7"/>
      <c r="UZJ67" s="7"/>
      <c r="UZK67" s="7"/>
      <c r="UZL67" s="8"/>
      <c r="UZM67" s="8"/>
      <c r="UZN67" s="8"/>
      <c r="UZP67" s="8"/>
      <c r="UZQ67" s="8"/>
      <c r="UZR67" s="29"/>
      <c r="UZS67" s="7"/>
      <c r="UZT67" s="7"/>
      <c r="UZU67" s="7"/>
      <c r="UZV67" s="8"/>
      <c r="UZW67" s="8"/>
      <c r="UZX67" s="8"/>
      <c r="UZZ67" s="8"/>
      <c r="VAA67" s="8"/>
      <c r="VAB67" s="29"/>
      <c r="VAC67" s="7"/>
      <c r="VAD67" s="7"/>
      <c r="VAE67" s="7"/>
      <c r="VAF67" s="8"/>
      <c r="VAG67" s="8"/>
      <c r="VAH67" s="8"/>
      <c r="VAJ67" s="8"/>
      <c r="VAK67" s="8"/>
      <c r="VAL67" s="29"/>
      <c r="VAM67" s="7"/>
      <c r="VAN67" s="7"/>
      <c r="VAO67" s="7"/>
      <c r="VAP67" s="8"/>
      <c r="VAQ67" s="8"/>
      <c r="VAR67" s="8"/>
      <c r="VAT67" s="8"/>
      <c r="VAU67" s="8"/>
      <c r="VAV67" s="29"/>
      <c r="VAW67" s="7"/>
      <c r="VAX67" s="7"/>
      <c r="VAY67" s="7"/>
      <c r="VAZ67" s="8"/>
      <c r="VBA67" s="8"/>
      <c r="VBB67" s="8"/>
      <c r="VBD67" s="8"/>
      <c r="VBE67" s="8"/>
      <c r="VBF67" s="29"/>
      <c r="VBG67" s="7"/>
      <c r="VBH67" s="7"/>
      <c r="VBI67" s="7"/>
      <c r="VBJ67" s="8"/>
      <c r="VBK67" s="8"/>
      <c r="VBL67" s="8"/>
      <c r="VBN67" s="8"/>
      <c r="VBO67" s="8"/>
      <c r="VBP67" s="29"/>
      <c r="VBQ67" s="7"/>
      <c r="VBR67" s="7"/>
      <c r="VBS67" s="7"/>
      <c r="VBT67" s="8"/>
      <c r="VBU67" s="8"/>
      <c r="VBV67" s="8"/>
      <c r="VBX67" s="8"/>
      <c r="VBY67" s="8"/>
      <c r="VBZ67" s="29"/>
      <c r="VCA67" s="7"/>
      <c r="VCB67" s="7"/>
      <c r="VCC67" s="7"/>
      <c r="VCD67" s="8"/>
      <c r="VCE67" s="8"/>
      <c r="VCF67" s="8"/>
      <c r="VCH67" s="8"/>
      <c r="VCI67" s="8"/>
      <c r="VCJ67" s="29"/>
      <c r="VCK67" s="7"/>
      <c r="VCL67" s="7"/>
      <c r="VCM67" s="7"/>
      <c r="VCN67" s="8"/>
      <c r="VCO67" s="8"/>
      <c r="VCP67" s="8"/>
      <c r="VCR67" s="8"/>
      <c r="VCS67" s="8"/>
      <c r="VCT67" s="29"/>
      <c r="VCU67" s="7"/>
      <c r="VCV67" s="7"/>
      <c r="VCW67" s="7"/>
      <c r="VCX67" s="8"/>
      <c r="VCY67" s="8"/>
      <c r="VCZ67" s="8"/>
      <c r="VDB67" s="8"/>
      <c r="VDC67" s="8"/>
      <c r="VDD67" s="29"/>
      <c r="VDE67" s="7"/>
      <c r="VDF67" s="7"/>
      <c r="VDG67" s="7"/>
      <c r="VDH67" s="8"/>
      <c r="VDI67" s="8"/>
      <c r="VDJ67" s="8"/>
      <c r="VDL67" s="8"/>
      <c r="VDM67" s="8"/>
      <c r="VDN67" s="29"/>
      <c r="VDO67" s="7"/>
      <c r="VDP67" s="7"/>
      <c r="VDQ67" s="7"/>
      <c r="VDR67" s="8"/>
      <c r="VDS67" s="8"/>
      <c r="VDT67" s="8"/>
      <c r="VDV67" s="8"/>
      <c r="VDW67" s="8"/>
      <c r="VDX67" s="29"/>
      <c r="VDY67" s="7"/>
      <c r="VDZ67" s="7"/>
      <c r="VEA67" s="7"/>
      <c r="VEB67" s="8"/>
      <c r="VEC67" s="8"/>
      <c r="VED67" s="8"/>
      <c r="VEF67" s="8"/>
      <c r="VEG67" s="8"/>
      <c r="VEH67" s="29"/>
      <c r="VEI67" s="7"/>
      <c r="VEJ67" s="7"/>
      <c r="VEK67" s="7"/>
      <c r="VEL67" s="8"/>
      <c r="VEM67" s="8"/>
      <c r="VEN67" s="8"/>
      <c r="VEP67" s="8"/>
      <c r="VEQ67" s="8"/>
      <c r="VER67" s="29"/>
      <c r="VES67" s="7"/>
      <c r="VET67" s="7"/>
      <c r="VEU67" s="7"/>
      <c r="VEV67" s="8"/>
      <c r="VEW67" s="8"/>
      <c r="VEX67" s="8"/>
      <c r="VEZ67" s="8"/>
      <c r="VFA67" s="8"/>
      <c r="VFB67" s="29"/>
      <c r="VFC67" s="7"/>
      <c r="VFD67" s="7"/>
      <c r="VFE67" s="7"/>
      <c r="VFF67" s="8"/>
      <c r="VFG67" s="8"/>
      <c r="VFH67" s="8"/>
      <c r="VFJ67" s="8"/>
      <c r="VFK67" s="8"/>
      <c r="VFL67" s="29"/>
      <c r="VFM67" s="7"/>
      <c r="VFN67" s="7"/>
      <c r="VFO67" s="7"/>
      <c r="VFP67" s="8"/>
      <c r="VFQ67" s="8"/>
      <c r="VFR67" s="8"/>
      <c r="VFT67" s="8"/>
      <c r="VFU67" s="8"/>
      <c r="VFV67" s="29"/>
      <c r="VFW67" s="7"/>
      <c r="VFX67" s="7"/>
      <c r="VFY67" s="7"/>
      <c r="VFZ67" s="8"/>
      <c r="VGA67" s="8"/>
      <c r="VGB67" s="8"/>
      <c r="VGD67" s="8"/>
      <c r="VGE67" s="8"/>
      <c r="VGF67" s="29"/>
      <c r="VGG67" s="7"/>
      <c r="VGH67" s="7"/>
      <c r="VGI67" s="7"/>
      <c r="VGJ67" s="8"/>
      <c r="VGK67" s="8"/>
      <c r="VGL67" s="8"/>
      <c r="VGN67" s="8"/>
      <c r="VGO67" s="8"/>
      <c r="VGP67" s="29"/>
      <c r="VGQ67" s="7"/>
      <c r="VGR67" s="7"/>
      <c r="VGS67" s="7"/>
      <c r="VGT67" s="8"/>
      <c r="VGU67" s="8"/>
      <c r="VGV67" s="8"/>
      <c r="VGX67" s="8"/>
      <c r="VGY67" s="8"/>
      <c r="VGZ67" s="29"/>
      <c r="VHA67" s="7"/>
      <c r="VHB67" s="7"/>
      <c r="VHC67" s="7"/>
      <c r="VHD67" s="8"/>
      <c r="VHE67" s="8"/>
      <c r="VHF67" s="8"/>
      <c r="VHH67" s="8"/>
      <c r="VHI67" s="8"/>
      <c r="VHJ67" s="29"/>
      <c r="VHK67" s="7"/>
      <c r="VHL67" s="7"/>
      <c r="VHM67" s="7"/>
      <c r="VHN67" s="8"/>
      <c r="VHO67" s="8"/>
      <c r="VHP67" s="8"/>
      <c r="VHR67" s="8"/>
      <c r="VHS67" s="8"/>
      <c r="VHT67" s="29"/>
      <c r="VHU67" s="7"/>
      <c r="VHV67" s="7"/>
      <c r="VHW67" s="7"/>
      <c r="VHX67" s="8"/>
      <c r="VHY67" s="8"/>
      <c r="VHZ67" s="8"/>
      <c r="VIB67" s="8"/>
      <c r="VIC67" s="8"/>
      <c r="VID67" s="29"/>
      <c r="VIE67" s="7"/>
      <c r="VIF67" s="7"/>
      <c r="VIG67" s="7"/>
      <c r="VIH67" s="8"/>
      <c r="VII67" s="8"/>
      <c r="VIJ67" s="8"/>
      <c r="VIL67" s="8"/>
      <c r="VIM67" s="8"/>
      <c r="VIN67" s="29"/>
      <c r="VIO67" s="7"/>
      <c r="VIP67" s="7"/>
      <c r="VIQ67" s="7"/>
      <c r="VIR67" s="8"/>
      <c r="VIS67" s="8"/>
      <c r="VIT67" s="8"/>
      <c r="VIV67" s="8"/>
      <c r="VIW67" s="8"/>
      <c r="VIX67" s="29"/>
      <c r="VIY67" s="7"/>
      <c r="VIZ67" s="7"/>
      <c r="VJA67" s="7"/>
      <c r="VJB67" s="8"/>
      <c r="VJC67" s="8"/>
      <c r="VJD67" s="8"/>
      <c r="VJF67" s="8"/>
      <c r="VJG67" s="8"/>
      <c r="VJH67" s="29"/>
      <c r="VJI67" s="7"/>
      <c r="VJJ67" s="7"/>
      <c r="VJK67" s="7"/>
      <c r="VJL67" s="8"/>
      <c r="VJM67" s="8"/>
      <c r="VJN67" s="8"/>
      <c r="VJP67" s="8"/>
      <c r="VJQ67" s="8"/>
      <c r="VJR67" s="29"/>
      <c r="VJS67" s="7"/>
      <c r="VJT67" s="7"/>
      <c r="VJU67" s="7"/>
      <c r="VJV67" s="8"/>
      <c r="VJW67" s="8"/>
      <c r="VJX67" s="8"/>
      <c r="VJZ67" s="8"/>
      <c r="VKA67" s="8"/>
      <c r="VKB67" s="29"/>
      <c r="VKC67" s="7"/>
      <c r="VKD67" s="7"/>
      <c r="VKE67" s="7"/>
      <c r="VKF67" s="8"/>
      <c r="VKG67" s="8"/>
      <c r="VKH67" s="8"/>
      <c r="VKJ67" s="8"/>
      <c r="VKK67" s="8"/>
      <c r="VKL67" s="29"/>
      <c r="VKM67" s="7"/>
      <c r="VKN67" s="7"/>
      <c r="VKO67" s="7"/>
      <c r="VKP67" s="8"/>
      <c r="VKQ67" s="8"/>
      <c r="VKR67" s="8"/>
      <c r="VKT67" s="8"/>
      <c r="VKU67" s="8"/>
      <c r="VKV67" s="29"/>
      <c r="VKW67" s="7"/>
      <c r="VKX67" s="7"/>
      <c r="VKY67" s="7"/>
      <c r="VKZ67" s="8"/>
      <c r="VLA67" s="8"/>
      <c r="VLB67" s="8"/>
      <c r="VLD67" s="8"/>
      <c r="VLE67" s="8"/>
      <c r="VLF67" s="29"/>
      <c r="VLG67" s="7"/>
      <c r="VLH67" s="7"/>
      <c r="VLI67" s="7"/>
      <c r="VLJ67" s="8"/>
      <c r="VLK67" s="8"/>
      <c r="VLL67" s="8"/>
      <c r="VLN67" s="8"/>
      <c r="VLO67" s="8"/>
      <c r="VLP67" s="29"/>
      <c r="VLQ67" s="7"/>
      <c r="VLR67" s="7"/>
      <c r="VLS67" s="7"/>
      <c r="VLT67" s="8"/>
      <c r="VLU67" s="8"/>
      <c r="VLV67" s="8"/>
      <c r="VLX67" s="8"/>
      <c r="VLY67" s="8"/>
      <c r="VLZ67" s="29"/>
      <c r="VMA67" s="7"/>
      <c r="VMB67" s="7"/>
      <c r="VMC67" s="7"/>
      <c r="VMD67" s="8"/>
      <c r="VME67" s="8"/>
      <c r="VMF67" s="8"/>
      <c r="VMH67" s="8"/>
      <c r="VMI67" s="8"/>
      <c r="VMJ67" s="29"/>
      <c r="VMK67" s="7"/>
      <c r="VML67" s="7"/>
      <c r="VMM67" s="7"/>
      <c r="VMN67" s="8"/>
      <c r="VMO67" s="8"/>
      <c r="VMP67" s="8"/>
      <c r="VMR67" s="8"/>
      <c r="VMS67" s="8"/>
      <c r="VMT67" s="29"/>
      <c r="VMU67" s="7"/>
      <c r="VMV67" s="7"/>
      <c r="VMW67" s="7"/>
      <c r="VMX67" s="8"/>
      <c r="VMY67" s="8"/>
      <c r="VMZ67" s="8"/>
      <c r="VNB67" s="8"/>
      <c r="VNC67" s="8"/>
      <c r="VND67" s="29"/>
      <c r="VNE67" s="7"/>
      <c r="VNF67" s="7"/>
      <c r="VNG67" s="7"/>
      <c r="VNH67" s="8"/>
      <c r="VNI67" s="8"/>
      <c r="VNJ67" s="8"/>
      <c r="VNL67" s="8"/>
      <c r="VNM67" s="8"/>
      <c r="VNN67" s="29"/>
      <c r="VNO67" s="7"/>
      <c r="VNP67" s="7"/>
      <c r="VNQ67" s="7"/>
      <c r="VNR67" s="8"/>
      <c r="VNS67" s="8"/>
      <c r="VNT67" s="8"/>
      <c r="VNV67" s="8"/>
      <c r="VNW67" s="8"/>
      <c r="VNX67" s="29"/>
      <c r="VNY67" s="7"/>
      <c r="VNZ67" s="7"/>
      <c r="VOA67" s="7"/>
      <c r="VOB67" s="8"/>
      <c r="VOC67" s="8"/>
      <c r="VOD67" s="8"/>
      <c r="VOF67" s="8"/>
      <c r="VOG67" s="8"/>
      <c r="VOH67" s="29"/>
      <c r="VOI67" s="7"/>
      <c r="VOJ67" s="7"/>
      <c r="VOK67" s="7"/>
      <c r="VOL67" s="8"/>
      <c r="VOM67" s="8"/>
      <c r="VON67" s="8"/>
      <c r="VOP67" s="8"/>
      <c r="VOQ67" s="8"/>
      <c r="VOR67" s="29"/>
      <c r="VOS67" s="7"/>
      <c r="VOT67" s="7"/>
      <c r="VOU67" s="7"/>
      <c r="VOV67" s="8"/>
      <c r="VOW67" s="8"/>
      <c r="VOX67" s="8"/>
      <c r="VOZ67" s="8"/>
      <c r="VPA67" s="8"/>
      <c r="VPB67" s="29"/>
      <c r="VPC67" s="7"/>
      <c r="VPD67" s="7"/>
      <c r="VPE67" s="7"/>
      <c r="VPF67" s="8"/>
      <c r="VPG67" s="8"/>
      <c r="VPH67" s="8"/>
      <c r="VPJ67" s="8"/>
      <c r="VPK67" s="8"/>
      <c r="VPL67" s="29"/>
      <c r="VPM67" s="7"/>
      <c r="VPN67" s="7"/>
      <c r="VPO67" s="7"/>
      <c r="VPP67" s="8"/>
      <c r="VPQ67" s="8"/>
      <c r="VPR67" s="8"/>
      <c r="VPT67" s="8"/>
      <c r="VPU67" s="8"/>
      <c r="VPV67" s="29"/>
      <c r="VPW67" s="7"/>
      <c r="VPX67" s="7"/>
      <c r="VPY67" s="7"/>
      <c r="VPZ67" s="8"/>
      <c r="VQA67" s="8"/>
      <c r="VQB67" s="8"/>
      <c r="VQD67" s="8"/>
      <c r="VQE67" s="8"/>
      <c r="VQF67" s="29"/>
      <c r="VQG67" s="7"/>
      <c r="VQH67" s="7"/>
      <c r="VQI67" s="7"/>
      <c r="VQJ67" s="8"/>
      <c r="VQK67" s="8"/>
      <c r="VQL67" s="8"/>
      <c r="VQN67" s="8"/>
      <c r="VQO67" s="8"/>
      <c r="VQP67" s="29"/>
      <c r="VQQ67" s="7"/>
      <c r="VQR67" s="7"/>
      <c r="VQS67" s="7"/>
      <c r="VQT67" s="8"/>
      <c r="VQU67" s="8"/>
      <c r="VQV67" s="8"/>
      <c r="VQX67" s="8"/>
      <c r="VQY67" s="8"/>
      <c r="VQZ67" s="29"/>
      <c r="VRA67" s="7"/>
      <c r="VRB67" s="7"/>
      <c r="VRC67" s="7"/>
      <c r="VRD67" s="8"/>
      <c r="VRE67" s="8"/>
      <c r="VRF67" s="8"/>
      <c r="VRH67" s="8"/>
      <c r="VRI67" s="8"/>
      <c r="VRJ67" s="29"/>
      <c r="VRK67" s="7"/>
      <c r="VRL67" s="7"/>
      <c r="VRM67" s="7"/>
      <c r="VRN67" s="8"/>
      <c r="VRO67" s="8"/>
      <c r="VRP67" s="8"/>
      <c r="VRR67" s="8"/>
      <c r="VRS67" s="8"/>
      <c r="VRT67" s="29"/>
      <c r="VRU67" s="7"/>
      <c r="VRV67" s="7"/>
      <c r="VRW67" s="7"/>
      <c r="VRX67" s="8"/>
      <c r="VRY67" s="8"/>
      <c r="VRZ67" s="8"/>
      <c r="VSB67" s="8"/>
      <c r="VSC67" s="8"/>
      <c r="VSD67" s="29"/>
      <c r="VSE67" s="7"/>
      <c r="VSF67" s="7"/>
      <c r="VSG67" s="7"/>
      <c r="VSH67" s="8"/>
      <c r="VSI67" s="8"/>
      <c r="VSJ67" s="8"/>
      <c r="VSL67" s="8"/>
      <c r="VSM67" s="8"/>
      <c r="VSN67" s="29"/>
      <c r="VSO67" s="7"/>
      <c r="VSP67" s="7"/>
      <c r="VSQ67" s="7"/>
      <c r="VSR67" s="8"/>
      <c r="VSS67" s="8"/>
      <c r="VST67" s="8"/>
      <c r="VSV67" s="8"/>
      <c r="VSW67" s="8"/>
      <c r="VSX67" s="29"/>
      <c r="VSY67" s="7"/>
      <c r="VSZ67" s="7"/>
      <c r="VTA67" s="7"/>
      <c r="VTB67" s="8"/>
      <c r="VTC67" s="8"/>
      <c r="VTD67" s="8"/>
      <c r="VTF67" s="8"/>
      <c r="VTG67" s="8"/>
      <c r="VTH67" s="29"/>
      <c r="VTI67" s="7"/>
      <c r="VTJ67" s="7"/>
      <c r="VTK67" s="7"/>
      <c r="VTL67" s="8"/>
      <c r="VTM67" s="8"/>
      <c r="VTN67" s="8"/>
      <c r="VTP67" s="8"/>
      <c r="VTQ67" s="8"/>
      <c r="VTR67" s="29"/>
      <c r="VTS67" s="7"/>
      <c r="VTT67" s="7"/>
      <c r="VTU67" s="7"/>
      <c r="VTV67" s="8"/>
      <c r="VTW67" s="8"/>
      <c r="VTX67" s="8"/>
      <c r="VTZ67" s="8"/>
      <c r="VUA67" s="8"/>
      <c r="VUB67" s="29"/>
      <c r="VUC67" s="7"/>
      <c r="VUD67" s="7"/>
      <c r="VUE67" s="7"/>
      <c r="VUF67" s="8"/>
      <c r="VUG67" s="8"/>
      <c r="VUH67" s="8"/>
      <c r="VUJ67" s="8"/>
      <c r="VUK67" s="8"/>
      <c r="VUL67" s="29"/>
      <c r="VUM67" s="7"/>
      <c r="VUN67" s="7"/>
      <c r="VUO67" s="7"/>
      <c r="VUP67" s="8"/>
      <c r="VUQ67" s="8"/>
      <c r="VUR67" s="8"/>
      <c r="VUT67" s="8"/>
      <c r="VUU67" s="8"/>
      <c r="VUV67" s="29"/>
      <c r="VUW67" s="7"/>
      <c r="VUX67" s="7"/>
      <c r="VUY67" s="7"/>
      <c r="VUZ67" s="8"/>
      <c r="VVA67" s="8"/>
      <c r="VVB67" s="8"/>
      <c r="VVD67" s="8"/>
      <c r="VVE67" s="8"/>
      <c r="VVF67" s="29"/>
      <c r="VVG67" s="7"/>
      <c r="VVH67" s="7"/>
      <c r="VVI67" s="7"/>
      <c r="VVJ67" s="8"/>
      <c r="VVK67" s="8"/>
      <c r="VVL67" s="8"/>
      <c r="VVN67" s="8"/>
      <c r="VVO67" s="8"/>
      <c r="VVP67" s="29"/>
      <c r="VVQ67" s="7"/>
      <c r="VVR67" s="7"/>
      <c r="VVS67" s="7"/>
      <c r="VVT67" s="8"/>
      <c r="VVU67" s="8"/>
      <c r="VVV67" s="8"/>
      <c r="VVX67" s="8"/>
      <c r="VVY67" s="8"/>
      <c r="VVZ67" s="29"/>
      <c r="VWA67" s="7"/>
      <c r="VWB67" s="7"/>
      <c r="VWC67" s="7"/>
      <c r="VWD67" s="8"/>
      <c r="VWE67" s="8"/>
      <c r="VWF67" s="8"/>
      <c r="VWH67" s="8"/>
      <c r="VWI67" s="8"/>
      <c r="VWJ67" s="29"/>
      <c r="VWK67" s="7"/>
      <c r="VWL67" s="7"/>
      <c r="VWM67" s="7"/>
      <c r="VWN67" s="8"/>
      <c r="VWO67" s="8"/>
      <c r="VWP67" s="8"/>
      <c r="VWR67" s="8"/>
      <c r="VWS67" s="8"/>
      <c r="VWT67" s="29"/>
      <c r="VWU67" s="7"/>
      <c r="VWV67" s="7"/>
      <c r="VWW67" s="7"/>
      <c r="VWX67" s="8"/>
      <c r="VWY67" s="8"/>
      <c r="VWZ67" s="8"/>
      <c r="VXB67" s="8"/>
      <c r="VXC67" s="8"/>
      <c r="VXD67" s="29"/>
      <c r="VXE67" s="7"/>
      <c r="VXF67" s="7"/>
      <c r="VXG67" s="7"/>
      <c r="VXH67" s="8"/>
      <c r="VXI67" s="8"/>
      <c r="VXJ67" s="8"/>
      <c r="VXL67" s="8"/>
      <c r="VXM67" s="8"/>
      <c r="VXN67" s="29"/>
      <c r="VXO67" s="7"/>
      <c r="VXP67" s="7"/>
      <c r="VXQ67" s="7"/>
      <c r="VXR67" s="8"/>
      <c r="VXS67" s="8"/>
      <c r="VXT67" s="8"/>
      <c r="VXV67" s="8"/>
      <c r="VXW67" s="8"/>
      <c r="VXX67" s="29"/>
      <c r="VXY67" s="7"/>
      <c r="VXZ67" s="7"/>
      <c r="VYA67" s="7"/>
      <c r="VYB67" s="8"/>
      <c r="VYC67" s="8"/>
      <c r="VYD67" s="8"/>
      <c r="VYF67" s="8"/>
      <c r="VYG67" s="8"/>
      <c r="VYH67" s="29"/>
      <c r="VYI67" s="7"/>
      <c r="VYJ67" s="7"/>
      <c r="VYK67" s="7"/>
      <c r="VYL67" s="8"/>
      <c r="VYM67" s="8"/>
      <c r="VYN67" s="8"/>
      <c r="VYP67" s="8"/>
      <c r="VYQ67" s="8"/>
      <c r="VYR67" s="29"/>
      <c r="VYS67" s="7"/>
      <c r="VYT67" s="7"/>
      <c r="VYU67" s="7"/>
      <c r="VYV67" s="8"/>
      <c r="VYW67" s="8"/>
      <c r="VYX67" s="8"/>
      <c r="VYZ67" s="8"/>
      <c r="VZA67" s="8"/>
      <c r="VZB67" s="29"/>
      <c r="VZC67" s="7"/>
      <c r="VZD67" s="7"/>
      <c r="VZE67" s="7"/>
      <c r="VZF67" s="8"/>
      <c r="VZG67" s="8"/>
      <c r="VZH67" s="8"/>
      <c r="VZJ67" s="8"/>
      <c r="VZK67" s="8"/>
      <c r="VZL67" s="29"/>
      <c r="VZM67" s="7"/>
      <c r="VZN67" s="7"/>
      <c r="VZO67" s="7"/>
      <c r="VZP67" s="8"/>
      <c r="VZQ67" s="8"/>
      <c r="VZR67" s="8"/>
      <c r="VZT67" s="8"/>
      <c r="VZU67" s="8"/>
      <c r="VZV67" s="29"/>
      <c r="VZW67" s="7"/>
      <c r="VZX67" s="7"/>
      <c r="VZY67" s="7"/>
      <c r="VZZ67" s="8"/>
      <c r="WAA67" s="8"/>
      <c r="WAB67" s="8"/>
      <c r="WAD67" s="8"/>
      <c r="WAE67" s="8"/>
      <c r="WAF67" s="29"/>
      <c r="WAG67" s="7"/>
      <c r="WAH67" s="7"/>
      <c r="WAI67" s="7"/>
      <c r="WAJ67" s="8"/>
      <c r="WAK67" s="8"/>
      <c r="WAL67" s="8"/>
      <c r="WAN67" s="8"/>
      <c r="WAO67" s="8"/>
      <c r="WAP67" s="29"/>
      <c r="WAQ67" s="7"/>
      <c r="WAR67" s="7"/>
      <c r="WAS67" s="7"/>
      <c r="WAT67" s="8"/>
      <c r="WAU67" s="8"/>
      <c r="WAV67" s="8"/>
      <c r="WAX67" s="8"/>
      <c r="WAY67" s="8"/>
      <c r="WAZ67" s="29"/>
      <c r="WBA67" s="7"/>
      <c r="WBB67" s="7"/>
      <c r="WBC67" s="7"/>
      <c r="WBD67" s="8"/>
      <c r="WBE67" s="8"/>
      <c r="WBF67" s="8"/>
      <c r="WBH67" s="8"/>
      <c r="WBI67" s="8"/>
      <c r="WBJ67" s="29"/>
      <c r="WBK67" s="7"/>
      <c r="WBL67" s="7"/>
      <c r="WBM67" s="7"/>
      <c r="WBN67" s="8"/>
      <c r="WBO67" s="8"/>
      <c r="WBP67" s="8"/>
      <c r="WBR67" s="8"/>
      <c r="WBS67" s="8"/>
      <c r="WBT67" s="29"/>
      <c r="WBU67" s="7"/>
      <c r="WBV67" s="7"/>
      <c r="WBW67" s="7"/>
      <c r="WBX67" s="8"/>
      <c r="WBY67" s="8"/>
      <c r="WBZ67" s="8"/>
      <c r="WCB67" s="8"/>
      <c r="WCC67" s="8"/>
      <c r="WCD67" s="29"/>
      <c r="WCE67" s="7"/>
      <c r="WCF67" s="7"/>
      <c r="WCG67" s="7"/>
      <c r="WCH67" s="8"/>
      <c r="WCI67" s="8"/>
      <c r="WCJ67" s="8"/>
      <c r="WCL67" s="8"/>
      <c r="WCM67" s="8"/>
      <c r="WCN67" s="29"/>
      <c r="WCO67" s="7"/>
      <c r="WCP67" s="7"/>
      <c r="WCQ67" s="7"/>
      <c r="WCR67" s="8"/>
      <c r="WCS67" s="8"/>
      <c r="WCT67" s="8"/>
      <c r="WCV67" s="8"/>
      <c r="WCW67" s="8"/>
      <c r="WCX67" s="29"/>
      <c r="WCY67" s="7"/>
      <c r="WCZ67" s="7"/>
      <c r="WDA67" s="7"/>
      <c r="WDB67" s="8"/>
      <c r="WDC67" s="8"/>
      <c r="WDD67" s="8"/>
      <c r="WDF67" s="8"/>
      <c r="WDG67" s="8"/>
      <c r="WDH67" s="29"/>
      <c r="WDI67" s="7"/>
      <c r="WDJ67" s="7"/>
      <c r="WDK67" s="7"/>
      <c r="WDL67" s="8"/>
      <c r="WDM67" s="8"/>
      <c r="WDN67" s="8"/>
      <c r="WDP67" s="8"/>
      <c r="WDQ67" s="8"/>
      <c r="WDR67" s="29"/>
      <c r="WDS67" s="7"/>
      <c r="WDT67" s="7"/>
      <c r="WDU67" s="7"/>
      <c r="WDV67" s="8"/>
      <c r="WDW67" s="8"/>
      <c r="WDX67" s="8"/>
      <c r="WDZ67" s="8"/>
      <c r="WEA67" s="8"/>
      <c r="WEB67" s="29"/>
      <c r="WEC67" s="7"/>
      <c r="WED67" s="7"/>
      <c r="WEE67" s="7"/>
      <c r="WEF67" s="8"/>
      <c r="WEG67" s="8"/>
      <c r="WEH67" s="8"/>
      <c r="WEJ67" s="8"/>
      <c r="WEK67" s="8"/>
      <c r="WEL67" s="29"/>
      <c r="WEM67" s="7"/>
      <c r="WEN67" s="7"/>
      <c r="WEO67" s="7"/>
      <c r="WEP67" s="8"/>
      <c r="WEQ67" s="8"/>
      <c r="WER67" s="8"/>
      <c r="WET67" s="8"/>
      <c r="WEU67" s="8"/>
      <c r="WEV67" s="29"/>
      <c r="WEW67" s="7"/>
      <c r="WEX67" s="7"/>
      <c r="WEY67" s="7"/>
      <c r="WEZ67" s="8"/>
      <c r="WFA67" s="8"/>
      <c r="WFB67" s="8"/>
      <c r="WFD67" s="8"/>
      <c r="WFE67" s="8"/>
      <c r="WFF67" s="29"/>
      <c r="WFG67" s="7"/>
      <c r="WFH67" s="7"/>
      <c r="WFI67" s="7"/>
      <c r="WFJ67" s="8"/>
      <c r="WFK67" s="8"/>
      <c r="WFL67" s="8"/>
      <c r="WFN67" s="8"/>
      <c r="WFO67" s="8"/>
      <c r="WFP67" s="29"/>
      <c r="WFQ67" s="7"/>
      <c r="WFR67" s="7"/>
      <c r="WFS67" s="7"/>
      <c r="WFT67" s="8"/>
      <c r="WFU67" s="8"/>
      <c r="WFV67" s="8"/>
      <c r="WFX67" s="8"/>
      <c r="WFY67" s="8"/>
      <c r="WFZ67" s="29"/>
      <c r="WGA67" s="7"/>
      <c r="WGB67" s="7"/>
      <c r="WGC67" s="7"/>
      <c r="WGD67" s="8"/>
      <c r="WGE67" s="8"/>
      <c r="WGF67" s="8"/>
      <c r="WGH67" s="8"/>
      <c r="WGI67" s="8"/>
      <c r="WGJ67" s="29"/>
      <c r="WGK67" s="7"/>
      <c r="WGL67" s="7"/>
      <c r="WGM67" s="7"/>
      <c r="WGN67" s="8"/>
      <c r="WGO67" s="8"/>
      <c r="WGP67" s="8"/>
      <c r="WGR67" s="8"/>
      <c r="WGS67" s="8"/>
      <c r="WGT67" s="29"/>
      <c r="WGU67" s="7"/>
      <c r="WGV67" s="7"/>
      <c r="WGW67" s="7"/>
      <c r="WGX67" s="8"/>
      <c r="WGY67" s="8"/>
      <c r="WGZ67" s="8"/>
      <c r="WHB67" s="8"/>
      <c r="WHC67" s="8"/>
      <c r="WHD67" s="29"/>
      <c r="WHE67" s="7"/>
      <c r="WHF67" s="7"/>
      <c r="WHG67" s="7"/>
      <c r="WHH67" s="8"/>
      <c r="WHI67" s="8"/>
      <c r="WHJ67" s="8"/>
      <c r="WHL67" s="8"/>
      <c r="WHM67" s="8"/>
      <c r="WHN67" s="29"/>
      <c r="WHO67" s="7"/>
      <c r="WHP67" s="7"/>
      <c r="WHQ67" s="7"/>
      <c r="WHR67" s="8"/>
      <c r="WHS67" s="8"/>
      <c r="WHT67" s="8"/>
      <c r="WHV67" s="8"/>
      <c r="WHW67" s="8"/>
      <c r="WHX67" s="29"/>
      <c r="WHY67" s="7"/>
      <c r="WHZ67" s="7"/>
      <c r="WIA67" s="7"/>
      <c r="WIB67" s="8"/>
      <c r="WIC67" s="8"/>
      <c r="WID67" s="8"/>
      <c r="WIF67" s="8"/>
      <c r="WIG67" s="8"/>
      <c r="WIH67" s="29"/>
      <c r="WII67" s="7"/>
      <c r="WIJ67" s="7"/>
      <c r="WIK67" s="7"/>
      <c r="WIL67" s="8"/>
      <c r="WIM67" s="8"/>
      <c r="WIN67" s="8"/>
      <c r="WIP67" s="8"/>
      <c r="WIQ67" s="8"/>
      <c r="WIR67" s="29"/>
      <c r="WIS67" s="7"/>
      <c r="WIT67" s="7"/>
      <c r="WIU67" s="7"/>
      <c r="WIV67" s="8"/>
      <c r="WIW67" s="8"/>
      <c r="WIX67" s="8"/>
      <c r="WIZ67" s="8"/>
      <c r="WJA67" s="8"/>
      <c r="WJB67" s="29"/>
      <c r="WJC67" s="7"/>
      <c r="WJD67" s="7"/>
      <c r="WJE67" s="7"/>
      <c r="WJF67" s="8"/>
      <c r="WJG67" s="8"/>
      <c r="WJH67" s="8"/>
      <c r="WJJ67" s="8"/>
      <c r="WJK67" s="8"/>
      <c r="WJL67" s="29"/>
      <c r="WJM67" s="7"/>
      <c r="WJN67" s="7"/>
      <c r="WJO67" s="7"/>
      <c r="WJP67" s="8"/>
      <c r="WJQ67" s="8"/>
      <c r="WJR67" s="8"/>
      <c r="WJT67" s="8"/>
      <c r="WJU67" s="8"/>
      <c r="WJV67" s="29"/>
      <c r="WJW67" s="7"/>
      <c r="WJX67" s="7"/>
      <c r="WJY67" s="7"/>
      <c r="WJZ67" s="8"/>
      <c r="WKA67" s="8"/>
      <c r="WKB67" s="8"/>
      <c r="WKD67" s="8"/>
      <c r="WKE67" s="8"/>
      <c r="WKF67" s="29"/>
      <c r="WKG67" s="7"/>
      <c r="WKH67" s="7"/>
      <c r="WKI67" s="7"/>
      <c r="WKJ67" s="8"/>
      <c r="WKK67" s="8"/>
      <c r="WKL67" s="8"/>
      <c r="WKN67" s="8"/>
      <c r="WKO67" s="8"/>
      <c r="WKP67" s="29"/>
      <c r="WKQ67" s="7"/>
      <c r="WKR67" s="7"/>
      <c r="WKS67" s="7"/>
      <c r="WKT67" s="8"/>
      <c r="WKU67" s="8"/>
      <c r="WKV67" s="8"/>
      <c r="WKX67" s="8"/>
      <c r="WKY67" s="8"/>
      <c r="WKZ67" s="29"/>
      <c r="WLA67" s="7"/>
      <c r="WLB67" s="7"/>
      <c r="WLC67" s="7"/>
      <c r="WLD67" s="8"/>
      <c r="WLE67" s="8"/>
      <c r="WLF67" s="8"/>
      <c r="WLH67" s="8"/>
      <c r="WLI67" s="8"/>
      <c r="WLJ67" s="29"/>
      <c r="WLK67" s="7"/>
      <c r="WLL67" s="7"/>
      <c r="WLM67" s="7"/>
      <c r="WLN67" s="8"/>
      <c r="WLO67" s="8"/>
      <c r="WLP67" s="8"/>
      <c r="WLR67" s="8"/>
      <c r="WLS67" s="8"/>
      <c r="WLT67" s="29"/>
      <c r="WLU67" s="7"/>
      <c r="WLV67" s="7"/>
      <c r="WLW67" s="7"/>
      <c r="WLX67" s="8"/>
      <c r="WLY67" s="8"/>
      <c r="WLZ67" s="8"/>
      <c r="WMB67" s="8"/>
      <c r="WMC67" s="8"/>
      <c r="WMD67" s="29"/>
      <c r="WME67" s="7"/>
      <c r="WMF67" s="7"/>
      <c r="WMG67" s="7"/>
      <c r="WMH67" s="8"/>
      <c r="WMI67" s="8"/>
      <c r="WMJ67" s="8"/>
      <c r="WML67" s="8"/>
      <c r="WMM67" s="8"/>
      <c r="WMN67" s="29"/>
      <c r="WMO67" s="7"/>
      <c r="WMP67" s="7"/>
      <c r="WMQ67" s="7"/>
      <c r="WMR67" s="8"/>
      <c r="WMS67" s="8"/>
      <c r="WMT67" s="8"/>
      <c r="WMV67" s="8"/>
      <c r="WMW67" s="8"/>
      <c r="WMX67" s="29"/>
      <c r="WMY67" s="7"/>
      <c r="WMZ67" s="7"/>
      <c r="WNA67" s="7"/>
      <c r="WNB67" s="8"/>
      <c r="WNC67" s="8"/>
      <c r="WND67" s="8"/>
      <c r="WNF67" s="8"/>
      <c r="WNG67" s="8"/>
      <c r="WNH67" s="29"/>
      <c r="WNI67" s="7"/>
      <c r="WNJ67" s="7"/>
      <c r="WNK67" s="7"/>
      <c r="WNL67" s="8"/>
      <c r="WNM67" s="8"/>
      <c r="WNN67" s="8"/>
      <c r="WNP67" s="8"/>
      <c r="WNQ67" s="8"/>
      <c r="WNR67" s="29"/>
      <c r="WNS67" s="7"/>
      <c r="WNT67" s="7"/>
      <c r="WNU67" s="7"/>
      <c r="WNV67" s="8"/>
      <c r="WNW67" s="8"/>
      <c r="WNX67" s="8"/>
      <c r="WNZ67" s="8"/>
      <c r="WOA67" s="8"/>
      <c r="WOB67" s="29"/>
      <c r="WOC67" s="7"/>
      <c r="WOD67" s="7"/>
      <c r="WOE67" s="7"/>
      <c r="WOF67" s="8"/>
      <c r="WOG67" s="8"/>
      <c r="WOH67" s="8"/>
      <c r="WOJ67" s="8"/>
      <c r="WOK67" s="8"/>
      <c r="WOL67" s="29"/>
      <c r="WOM67" s="7"/>
      <c r="WON67" s="7"/>
      <c r="WOO67" s="7"/>
      <c r="WOP67" s="8"/>
      <c r="WOQ67" s="8"/>
      <c r="WOR67" s="8"/>
      <c r="WOT67" s="8"/>
      <c r="WOU67" s="8"/>
      <c r="WOV67" s="29"/>
      <c r="WOW67" s="7"/>
      <c r="WOX67" s="7"/>
      <c r="WOY67" s="7"/>
      <c r="WOZ67" s="8"/>
      <c r="WPA67" s="8"/>
      <c r="WPB67" s="8"/>
      <c r="WPD67" s="8"/>
      <c r="WPE67" s="8"/>
      <c r="WPF67" s="29"/>
      <c r="WPG67" s="7"/>
      <c r="WPH67" s="7"/>
      <c r="WPI67" s="7"/>
      <c r="WPJ67" s="8"/>
      <c r="WPK67" s="8"/>
      <c r="WPL67" s="8"/>
      <c r="WPN67" s="8"/>
      <c r="WPO67" s="8"/>
      <c r="WPP67" s="29"/>
      <c r="WPQ67" s="7"/>
      <c r="WPR67" s="7"/>
      <c r="WPS67" s="7"/>
      <c r="WPT67" s="8"/>
      <c r="WPU67" s="8"/>
      <c r="WPV67" s="8"/>
      <c r="WPX67" s="8"/>
      <c r="WPY67" s="8"/>
      <c r="WPZ67" s="29"/>
      <c r="WQA67" s="7"/>
      <c r="WQB67" s="7"/>
      <c r="WQC67" s="7"/>
      <c r="WQD67" s="8"/>
      <c r="WQE67" s="8"/>
      <c r="WQF67" s="8"/>
      <c r="WQH67" s="8"/>
      <c r="WQI67" s="8"/>
      <c r="WQJ67" s="29"/>
      <c r="WQK67" s="7"/>
      <c r="WQL67" s="7"/>
      <c r="WQM67" s="7"/>
      <c r="WQN67" s="8"/>
      <c r="WQO67" s="8"/>
      <c r="WQP67" s="8"/>
      <c r="WQR67" s="8"/>
      <c r="WQS67" s="8"/>
      <c r="WQT67" s="29"/>
      <c r="WQU67" s="7"/>
      <c r="WQV67" s="7"/>
      <c r="WQW67" s="7"/>
      <c r="WQX67" s="8"/>
      <c r="WQY67" s="8"/>
      <c r="WQZ67" s="8"/>
      <c r="WRB67" s="8"/>
      <c r="WRC67" s="8"/>
      <c r="WRD67" s="29"/>
      <c r="WRE67" s="7"/>
      <c r="WRF67" s="7"/>
      <c r="WRG67" s="7"/>
      <c r="WRH67" s="8"/>
      <c r="WRI67" s="8"/>
      <c r="WRJ67" s="8"/>
      <c r="WRL67" s="8"/>
      <c r="WRM67" s="8"/>
      <c r="WRN67" s="29"/>
      <c r="WRO67" s="7"/>
      <c r="WRP67" s="7"/>
      <c r="WRQ67" s="7"/>
      <c r="WRR67" s="8"/>
      <c r="WRS67" s="8"/>
      <c r="WRT67" s="8"/>
      <c r="WRV67" s="8"/>
      <c r="WRW67" s="8"/>
      <c r="WRX67" s="29"/>
      <c r="WRY67" s="7"/>
      <c r="WRZ67" s="7"/>
      <c r="WSA67" s="7"/>
      <c r="WSB67" s="8"/>
      <c r="WSC67" s="8"/>
      <c r="WSD67" s="8"/>
      <c r="WSF67" s="8"/>
      <c r="WSG67" s="8"/>
      <c r="WSH67" s="29"/>
      <c r="WSI67" s="7"/>
      <c r="WSJ67" s="7"/>
      <c r="WSK67" s="7"/>
      <c r="WSL67" s="8"/>
      <c r="WSM67" s="8"/>
      <c r="WSN67" s="8"/>
      <c r="WSP67" s="8"/>
      <c r="WSQ67" s="8"/>
      <c r="WSR67" s="29"/>
      <c r="WSS67" s="7"/>
      <c r="WST67" s="7"/>
      <c r="WSU67" s="7"/>
      <c r="WSV67" s="8"/>
      <c r="WSW67" s="8"/>
      <c r="WSX67" s="8"/>
      <c r="WSZ67" s="8"/>
      <c r="WTA67" s="8"/>
      <c r="WTB67" s="29"/>
      <c r="WTC67" s="7"/>
      <c r="WTD67" s="7"/>
      <c r="WTE67" s="7"/>
      <c r="WTF67" s="8"/>
      <c r="WTG67" s="8"/>
      <c r="WTH67" s="8"/>
      <c r="WTJ67" s="8"/>
      <c r="WTK67" s="8"/>
      <c r="WTL67" s="29"/>
      <c r="WTM67" s="7"/>
      <c r="WTN67" s="7"/>
      <c r="WTO67" s="7"/>
      <c r="WTP67" s="8"/>
      <c r="WTQ67" s="8"/>
      <c r="WTR67" s="8"/>
      <c r="WTT67" s="8"/>
      <c r="WTU67" s="8"/>
      <c r="WTV67" s="29"/>
      <c r="WTW67" s="7"/>
      <c r="WTX67" s="7"/>
      <c r="WTY67" s="7"/>
      <c r="WTZ67" s="8"/>
      <c r="WUA67" s="8"/>
      <c r="WUB67" s="8"/>
      <c r="WUD67" s="8"/>
      <c r="WUE67" s="8"/>
      <c r="WUF67" s="29"/>
      <c r="WUG67" s="7"/>
      <c r="WUH67" s="7"/>
      <c r="WUI67" s="7"/>
      <c r="WUJ67" s="8"/>
      <c r="WUK67" s="8"/>
      <c r="WUL67" s="8"/>
      <c r="WUN67" s="8"/>
      <c r="WUO67" s="8"/>
      <c r="WUP67" s="29"/>
      <c r="WUQ67" s="7"/>
      <c r="WUR67" s="7"/>
      <c r="WUS67" s="7"/>
      <c r="WUT67" s="8"/>
      <c r="WUU67" s="8"/>
      <c r="WUV67" s="8"/>
      <c r="WUX67" s="8"/>
      <c r="WUY67" s="8"/>
      <c r="WUZ67" s="29"/>
      <c r="WVA67" s="7"/>
      <c r="WVB67" s="7"/>
      <c r="WVC67" s="7"/>
      <c r="WVD67" s="8"/>
      <c r="WVE67" s="8"/>
      <c r="WVF67" s="8"/>
      <c r="WVH67" s="8"/>
      <c r="WVI67" s="8"/>
      <c r="WVJ67" s="29"/>
      <c r="WVK67" s="7"/>
      <c r="WVL67" s="7"/>
      <c r="WVM67" s="7"/>
      <c r="WVN67" s="8"/>
      <c r="WVO67" s="8"/>
      <c r="WVP67" s="8"/>
      <c r="WVR67" s="8"/>
      <c r="WVS67" s="8"/>
      <c r="WVT67" s="29"/>
      <c r="WVU67" s="7"/>
      <c r="WVV67" s="7"/>
      <c r="WVW67" s="7"/>
      <c r="WVX67" s="8"/>
      <c r="WVY67" s="8"/>
      <c r="WVZ67" s="8"/>
      <c r="WWB67" s="8"/>
      <c r="WWC67" s="8"/>
      <c r="WWD67" s="29"/>
      <c r="WWE67" s="7"/>
      <c r="WWF67" s="7"/>
      <c r="WWG67" s="7"/>
      <c r="WWH67" s="8"/>
      <c r="WWI67" s="8"/>
      <c r="WWJ67" s="8"/>
      <c r="WWL67" s="8"/>
      <c r="WWM67" s="8"/>
      <c r="WWN67" s="29"/>
      <c r="WWO67" s="7"/>
      <c r="WWP67" s="7"/>
      <c r="WWQ67" s="7"/>
      <c r="WWR67" s="8"/>
      <c r="WWS67" s="8"/>
      <c r="WWT67" s="8"/>
      <c r="WWV67" s="8"/>
      <c r="WWW67" s="8"/>
      <c r="WWX67" s="29"/>
      <c r="WWY67" s="7"/>
      <c r="WWZ67" s="7"/>
      <c r="WXA67" s="7"/>
      <c r="WXB67" s="8"/>
      <c r="WXC67" s="8"/>
      <c r="WXD67" s="8"/>
      <c r="WXF67" s="8"/>
      <c r="WXG67" s="8"/>
      <c r="WXH67" s="29"/>
      <c r="WXI67" s="7"/>
      <c r="WXJ67" s="7"/>
      <c r="WXK67" s="7"/>
      <c r="WXL67" s="8"/>
      <c r="WXM67" s="8"/>
      <c r="WXN67" s="8"/>
      <c r="WXP67" s="8"/>
      <c r="WXQ67" s="8"/>
      <c r="WXR67" s="29"/>
      <c r="WXS67" s="7"/>
      <c r="WXT67" s="7"/>
      <c r="WXU67" s="7"/>
      <c r="WXV67" s="8"/>
      <c r="WXW67" s="8"/>
      <c r="WXX67" s="8"/>
      <c r="WXZ67" s="8"/>
      <c r="WYA67" s="8"/>
      <c r="WYB67" s="29"/>
      <c r="WYC67" s="7"/>
      <c r="WYD67" s="7"/>
      <c r="WYE67" s="7"/>
      <c r="WYF67" s="8"/>
      <c r="WYG67" s="8"/>
      <c r="WYH67" s="8"/>
      <c r="WYJ67" s="8"/>
      <c r="WYK67" s="8"/>
      <c r="WYL67" s="29"/>
      <c r="WYM67" s="7"/>
      <c r="WYN67" s="7"/>
      <c r="WYO67" s="7"/>
      <c r="WYP67" s="8"/>
      <c r="WYQ67" s="8"/>
      <c r="WYR67" s="8"/>
      <c r="WYT67" s="8"/>
      <c r="WYU67" s="8"/>
      <c r="WYV67" s="29"/>
      <c r="WYW67" s="7"/>
      <c r="WYX67" s="7"/>
      <c r="WYY67" s="7"/>
      <c r="WYZ67" s="8"/>
      <c r="WZA67" s="8"/>
      <c r="WZB67" s="8"/>
      <c r="WZD67" s="8"/>
      <c r="WZE67" s="8"/>
      <c r="WZF67" s="29"/>
      <c r="WZG67" s="7"/>
      <c r="WZH67" s="7"/>
      <c r="WZI67" s="7"/>
      <c r="WZJ67" s="8"/>
      <c r="WZK67" s="8"/>
      <c r="WZL67" s="8"/>
      <c r="WZN67" s="8"/>
      <c r="WZO67" s="8"/>
      <c r="WZP67" s="29"/>
      <c r="WZQ67" s="7"/>
      <c r="WZR67" s="7"/>
      <c r="WZS67" s="7"/>
      <c r="WZT67" s="8"/>
      <c r="WZU67" s="8"/>
      <c r="WZV67" s="8"/>
      <c r="WZX67" s="8"/>
      <c r="WZY67" s="8"/>
      <c r="WZZ67" s="29"/>
      <c r="XAA67" s="7"/>
      <c r="XAB67" s="7"/>
      <c r="XAC67" s="7"/>
      <c r="XAD67" s="8"/>
      <c r="XAE67" s="8"/>
      <c r="XAF67" s="8"/>
      <c r="XAH67" s="8"/>
      <c r="XAI67" s="8"/>
      <c r="XAJ67" s="29"/>
      <c r="XAK67" s="7"/>
      <c r="XAL67" s="7"/>
      <c r="XAM67" s="7"/>
      <c r="XAN67" s="8"/>
      <c r="XAO67" s="8"/>
      <c r="XAP67" s="8"/>
      <c r="XAR67" s="8"/>
      <c r="XAS67" s="8"/>
      <c r="XAT67" s="29"/>
      <c r="XAU67" s="7"/>
      <c r="XAV67" s="7"/>
      <c r="XAW67" s="7"/>
      <c r="XAX67" s="8"/>
      <c r="XAY67" s="8"/>
      <c r="XAZ67" s="8"/>
      <c r="XBB67" s="8"/>
      <c r="XBC67" s="8"/>
      <c r="XBD67" s="29"/>
      <c r="XBE67" s="7"/>
      <c r="XBF67" s="7"/>
      <c r="XBG67" s="7"/>
      <c r="XBH67" s="8"/>
      <c r="XBI67" s="8"/>
      <c r="XBJ67" s="8"/>
      <c r="XBL67" s="8"/>
      <c r="XBM67" s="8"/>
      <c r="XBN67" s="29"/>
      <c r="XBO67" s="7"/>
      <c r="XBP67" s="7"/>
      <c r="XBQ67" s="7"/>
      <c r="XBR67" s="8"/>
      <c r="XBS67" s="8"/>
      <c r="XBT67" s="8"/>
      <c r="XBV67" s="8"/>
      <c r="XBW67" s="8"/>
      <c r="XBX67" s="29"/>
      <c r="XBY67" s="7"/>
      <c r="XBZ67" s="7"/>
      <c r="XCA67" s="7"/>
      <c r="XCB67" s="8"/>
      <c r="XCC67" s="8"/>
      <c r="XCD67" s="8"/>
      <c r="XCF67" s="8"/>
      <c r="XCG67" s="8"/>
      <c r="XCH67" s="29"/>
      <c r="XCI67" s="7"/>
      <c r="XCJ67" s="7"/>
      <c r="XCK67" s="7"/>
      <c r="XCL67" s="8"/>
      <c r="XCM67" s="8"/>
      <c r="XCN67" s="8"/>
      <c r="XCP67" s="8"/>
      <c r="XCQ67" s="8"/>
      <c r="XCR67" s="29"/>
      <c r="XCS67" s="7"/>
      <c r="XCT67" s="7"/>
      <c r="XCU67" s="7"/>
      <c r="XCV67" s="8"/>
      <c r="XCW67" s="8"/>
      <c r="XCX67" s="8"/>
      <c r="XCZ67" s="8"/>
      <c r="XDA67" s="8"/>
      <c r="XDB67" s="29"/>
      <c r="XDC67" s="7"/>
      <c r="XDD67" s="7"/>
      <c r="XDE67" s="7"/>
      <c r="XDF67" s="8"/>
      <c r="XDG67" s="8"/>
      <c r="XDH67" s="8"/>
      <c r="XDJ67" s="8"/>
      <c r="XDK67" s="8"/>
      <c r="XDL67" s="29"/>
      <c r="XDM67" s="7"/>
      <c r="XDN67" s="7"/>
      <c r="XDO67" s="7"/>
      <c r="XDP67" s="8"/>
      <c r="XDQ67" s="8"/>
      <c r="XDR67" s="8"/>
      <c r="XDT67" s="8"/>
      <c r="XDU67" s="8"/>
      <c r="XDV67" s="29"/>
      <c r="XDW67" s="7"/>
      <c r="XDX67" s="7"/>
      <c r="XDY67" s="7"/>
      <c r="XDZ67" s="8"/>
      <c r="XEA67" s="8"/>
      <c r="XEB67" s="8"/>
      <c r="XED67" s="8"/>
      <c r="XEE67" s="8"/>
      <c r="XEF67" s="29"/>
      <c r="XEG67" s="7"/>
      <c r="XEH67" s="7"/>
      <c r="XEI67" s="7"/>
      <c r="XEJ67" s="8"/>
      <c r="XEK67" s="8"/>
      <c r="XEL67" s="8"/>
      <c r="XEN67" s="8"/>
      <c r="XEO67" s="8"/>
      <c r="XEP67" s="29"/>
      <c r="XEQ67" s="7"/>
      <c r="XER67" s="7"/>
      <c r="XES67" s="7"/>
      <c r="XET67" s="8"/>
      <c r="XEU67" s="8"/>
      <c r="XEV67" s="8"/>
      <c r="XEX67" s="8"/>
      <c r="XEY67" s="8"/>
      <c r="XEZ67" s="29"/>
      <c r="XFA67" s="7"/>
      <c r="XFB67" s="7"/>
      <c r="XFC67" s="7"/>
      <c r="XFD67" s="8"/>
    </row>
    <row r="68" spans="1:4096 4098:9216 9218:14336 14338:16384" x14ac:dyDescent="0.25">
      <c r="A68" s="92" t="s">
        <v>154</v>
      </c>
      <c r="B68" s="93" t="s">
        <v>83</v>
      </c>
      <c r="C68" s="93" t="s">
        <v>84</v>
      </c>
      <c r="D68" s="94">
        <v>1062</v>
      </c>
      <c r="E68" s="94"/>
      <c r="F68" s="95">
        <f t="shared" si="24"/>
        <v>1062</v>
      </c>
      <c r="H68" s="8">
        <v>40</v>
      </c>
      <c r="I68" s="8">
        <f t="shared" si="22"/>
        <v>1022</v>
      </c>
      <c r="J68" s="29">
        <f t="shared" si="1"/>
        <v>3.7664783427495289E-2</v>
      </c>
    </row>
    <row r="69" spans="1:4096 4098:9216 9218:14336 14338:16384" x14ac:dyDescent="0.25">
      <c r="A69" s="96">
        <v>55</v>
      </c>
      <c r="B69" s="93" t="s">
        <v>87</v>
      </c>
      <c r="C69" s="93" t="s">
        <v>88</v>
      </c>
      <c r="D69" s="94"/>
      <c r="E69" s="94"/>
      <c r="F69" s="95">
        <f t="shared" si="24"/>
        <v>0</v>
      </c>
      <c r="H69" s="8">
        <v>314.48</v>
      </c>
      <c r="I69" s="8">
        <f t="shared" si="22"/>
        <v>-314.48</v>
      </c>
      <c r="J69" s="29">
        <f t="shared" ref="J69:J70" si="26">+IFERROR((H69/F69),0)</f>
        <v>0</v>
      </c>
    </row>
    <row r="70" spans="1:4096 4098:9216 9218:14336 14338:16384" x14ac:dyDescent="0.25">
      <c r="A70" s="92" t="s">
        <v>154</v>
      </c>
      <c r="B70" s="93" t="s">
        <v>135</v>
      </c>
      <c r="C70" s="93" t="s">
        <v>136</v>
      </c>
      <c r="D70" s="94">
        <v>5309</v>
      </c>
      <c r="E70" s="94"/>
      <c r="F70" s="95">
        <f t="shared" si="24"/>
        <v>5309</v>
      </c>
      <c r="H70" s="8">
        <v>0</v>
      </c>
      <c r="I70" s="8">
        <f t="shared" si="22"/>
        <v>5309</v>
      </c>
      <c r="J70" s="29">
        <f t="shared" si="26"/>
        <v>0</v>
      </c>
    </row>
    <row r="71" spans="1:4096 4098:9216 9218:14336 14338:16384" x14ac:dyDescent="0.25">
      <c r="A71" s="92" t="s">
        <v>154</v>
      </c>
      <c r="B71" s="93" t="s">
        <v>168</v>
      </c>
      <c r="C71" s="93" t="s">
        <v>169</v>
      </c>
      <c r="D71" s="94">
        <v>3982</v>
      </c>
      <c r="E71" s="94"/>
      <c r="F71" s="95">
        <f t="shared" si="24"/>
        <v>3982</v>
      </c>
      <c r="H71" s="8">
        <v>0</v>
      </c>
      <c r="I71" s="8">
        <f t="shared" si="22"/>
        <v>3982</v>
      </c>
      <c r="J71" s="29">
        <f t="shared" si="1"/>
        <v>0</v>
      </c>
    </row>
    <row r="72" spans="1:4096 4098:9216 9218:14336 14338:16384" x14ac:dyDescent="0.25">
      <c r="A72" s="92" t="s">
        <v>154</v>
      </c>
      <c r="B72" s="93" t="s">
        <v>170</v>
      </c>
      <c r="C72" s="93" t="s">
        <v>171</v>
      </c>
      <c r="D72" s="94">
        <v>3982</v>
      </c>
      <c r="E72" s="94"/>
      <c r="F72" s="95">
        <f t="shared" si="24"/>
        <v>3982</v>
      </c>
      <c r="H72" s="8">
        <v>2498.56</v>
      </c>
      <c r="I72" s="8">
        <f t="shared" si="22"/>
        <v>1483.44</v>
      </c>
      <c r="J72" s="29">
        <f t="shared" si="1"/>
        <v>0.62746358613761932</v>
      </c>
    </row>
    <row r="73" spans="1:4096 4098:9216 9218:14336 14338:16384" x14ac:dyDescent="0.25">
      <c r="A73" s="92" t="s">
        <v>154</v>
      </c>
      <c r="B73" s="93" t="s">
        <v>160</v>
      </c>
      <c r="C73" s="93" t="s">
        <v>161</v>
      </c>
      <c r="D73" s="94">
        <v>1327</v>
      </c>
      <c r="E73" s="94"/>
      <c r="F73" s="95">
        <f t="shared" si="24"/>
        <v>1327</v>
      </c>
      <c r="H73" s="8">
        <v>0</v>
      </c>
      <c r="I73" s="8">
        <f t="shared" si="22"/>
        <v>1327</v>
      </c>
      <c r="J73" s="29">
        <f t="shared" si="1"/>
        <v>0</v>
      </c>
    </row>
    <row r="74" spans="1:4096 4098:9216 9218:14336 14338:16384" s="5" customFormat="1" x14ac:dyDescent="0.25">
      <c r="A74" s="98">
        <v>29</v>
      </c>
      <c r="B74" s="85"/>
      <c r="C74" s="85" t="s">
        <v>207</v>
      </c>
      <c r="D74" s="86">
        <f>SUM(D75:D78)</f>
        <v>0</v>
      </c>
      <c r="E74" s="86">
        <f>SUM(E75:E78)</f>
        <v>198</v>
      </c>
      <c r="F74" s="87">
        <f>SUM(F75:F78)</f>
        <v>198</v>
      </c>
      <c r="H74" s="6">
        <f>SUM(H75:H78)</f>
        <v>0</v>
      </c>
      <c r="I74" s="6">
        <f>SUM(I75:I78)</f>
        <v>198</v>
      </c>
      <c r="J74" s="28">
        <f>SUM(J75:J78)</f>
        <v>0</v>
      </c>
    </row>
    <row r="75" spans="1:4096 4098:9216 9218:14336 14338:16384" x14ac:dyDescent="0.25">
      <c r="A75" s="96">
        <v>29</v>
      </c>
      <c r="B75" s="93" t="s">
        <v>11</v>
      </c>
      <c r="C75" s="93" t="s">
        <v>12</v>
      </c>
      <c r="D75" s="94"/>
      <c r="E75" s="94"/>
      <c r="F75" s="95">
        <f>D75+E75</f>
        <v>0</v>
      </c>
      <c r="H75" s="8"/>
      <c r="I75" s="8">
        <f t="shared" ref="I75:I78" si="27">F75-H75</f>
        <v>0</v>
      </c>
      <c r="J75" s="29">
        <f t="shared" ref="J75:J78" si="28">+IFERROR((H75/F75),0)</f>
        <v>0</v>
      </c>
    </row>
    <row r="76" spans="1:4096 4098:9216 9218:14336 14338:16384" x14ac:dyDescent="0.25">
      <c r="A76" s="96">
        <v>29</v>
      </c>
      <c r="B76" s="93" t="s">
        <v>15</v>
      </c>
      <c r="C76" s="93" t="s">
        <v>242</v>
      </c>
      <c r="D76" s="94"/>
      <c r="E76" s="94"/>
      <c r="F76" s="95">
        <f t="shared" ref="F76:F78" si="29">D76+E76</f>
        <v>0</v>
      </c>
      <c r="H76" s="8"/>
      <c r="I76" s="8">
        <f t="shared" si="27"/>
        <v>0</v>
      </c>
      <c r="J76" s="29">
        <f t="shared" si="28"/>
        <v>0</v>
      </c>
    </row>
    <row r="77" spans="1:4096 4098:9216 9218:14336 14338:16384" x14ac:dyDescent="0.25">
      <c r="A77" s="96">
        <v>29</v>
      </c>
      <c r="B77" s="93" t="s">
        <v>31</v>
      </c>
      <c r="C77" s="93" t="s">
        <v>32</v>
      </c>
      <c r="D77" s="94"/>
      <c r="E77" s="94">
        <v>198</v>
      </c>
      <c r="F77" s="95">
        <f t="shared" si="29"/>
        <v>198</v>
      </c>
      <c r="H77" s="8"/>
      <c r="I77" s="8">
        <f t="shared" si="27"/>
        <v>198</v>
      </c>
      <c r="J77" s="29">
        <f t="shared" si="28"/>
        <v>0</v>
      </c>
    </row>
    <row r="78" spans="1:4096 4098:9216 9218:14336 14338:16384" x14ac:dyDescent="0.25">
      <c r="A78" s="96">
        <v>29</v>
      </c>
      <c r="B78" s="93" t="s">
        <v>81</v>
      </c>
      <c r="C78" s="93" t="s">
        <v>243</v>
      </c>
      <c r="D78" s="94"/>
      <c r="E78" s="94"/>
      <c r="F78" s="95">
        <f t="shared" si="29"/>
        <v>0</v>
      </c>
      <c r="H78" s="8"/>
      <c r="I78" s="8">
        <f t="shared" si="27"/>
        <v>0</v>
      </c>
      <c r="J78" s="29">
        <f t="shared" si="28"/>
        <v>0</v>
      </c>
    </row>
    <row r="79" spans="1:4096 4098:9216 9218:14336 14338:16384" s="5" customFormat="1" x14ac:dyDescent="0.25">
      <c r="A79" s="88"/>
      <c r="B79" s="89" t="s">
        <v>172</v>
      </c>
      <c r="C79" s="89" t="s">
        <v>173</v>
      </c>
      <c r="D79" s="90">
        <f>D80</f>
        <v>45126</v>
      </c>
      <c r="E79" s="90">
        <f t="shared" ref="E79:I80" si="30">E80</f>
        <v>0</v>
      </c>
      <c r="F79" s="91">
        <f t="shared" si="30"/>
        <v>45126</v>
      </c>
      <c r="G79" s="55"/>
      <c r="H79" s="56">
        <f t="shared" si="30"/>
        <v>0</v>
      </c>
      <c r="I79" s="56">
        <f t="shared" si="30"/>
        <v>45126</v>
      </c>
      <c r="J79" s="57">
        <f t="shared" si="1"/>
        <v>0</v>
      </c>
    </row>
    <row r="80" spans="1:4096 4098:9216 9218:14336 14338:16384" s="5" customFormat="1" x14ac:dyDescent="0.25">
      <c r="A80" s="84" t="s">
        <v>154</v>
      </c>
      <c r="B80" s="85"/>
      <c r="C80" s="85" t="s">
        <v>155</v>
      </c>
      <c r="D80" s="86">
        <f>D81</f>
        <v>45126</v>
      </c>
      <c r="E80" s="86">
        <f t="shared" si="30"/>
        <v>0</v>
      </c>
      <c r="F80" s="87">
        <f t="shared" si="30"/>
        <v>45126</v>
      </c>
      <c r="H80" s="6">
        <f t="shared" si="30"/>
        <v>0</v>
      </c>
      <c r="I80" s="6">
        <f t="shared" si="30"/>
        <v>45126</v>
      </c>
      <c r="J80" s="28">
        <f t="shared" si="1"/>
        <v>0</v>
      </c>
    </row>
    <row r="81" spans="1:10" x14ac:dyDescent="0.25">
      <c r="A81" s="92" t="s">
        <v>154</v>
      </c>
      <c r="B81" s="93" t="s">
        <v>160</v>
      </c>
      <c r="C81" s="93" t="s">
        <v>161</v>
      </c>
      <c r="D81" s="94">
        <v>45126</v>
      </c>
      <c r="E81" s="94"/>
      <c r="F81" s="95">
        <f>D81+E81</f>
        <v>45126</v>
      </c>
      <c r="H81" s="8"/>
      <c r="I81" s="8">
        <f t="shared" ref="I81" si="31">F81-H81</f>
        <v>45126</v>
      </c>
      <c r="J81" s="29">
        <f t="shared" si="1"/>
        <v>0</v>
      </c>
    </row>
    <row r="82" spans="1:10" s="5" customFormat="1" x14ac:dyDescent="0.25">
      <c r="A82" s="88"/>
      <c r="B82" s="89" t="s">
        <v>174</v>
      </c>
      <c r="C82" s="89" t="s">
        <v>175</v>
      </c>
      <c r="D82" s="90">
        <f>D83</f>
        <v>92850</v>
      </c>
      <c r="E82" s="90">
        <f t="shared" ref="E82:I83" si="32">E83</f>
        <v>20000</v>
      </c>
      <c r="F82" s="91">
        <f t="shared" si="32"/>
        <v>112850</v>
      </c>
      <c r="G82" s="55"/>
      <c r="H82" s="56">
        <f t="shared" si="32"/>
        <v>75927.62</v>
      </c>
      <c r="I82" s="56">
        <f t="shared" si="32"/>
        <v>36922.380000000005</v>
      </c>
      <c r="J82" s="57">
        <f t="shared" si="1"/>
        <v>0.67281896322552059</v>
      </c>
    </row>
    <row r="83" spans="1:10" s="5" customFormat="1" x14ac:dyDescent="0.25">
      <c r="A83" s="84" t="s">
        <v>154</v>
      </c>
      <c r="B83" s="85"/>
      <c r="C83" s="85" t="s">
        <v>155</v>
      </c>
      <c r="D83" s="86">
        <f>D84</f>
        <v>92850</v>
      </c>
      <c r="E83" s="86">
        <f t="shared" si="32"/>
        <v>20000</v>
      </c>
      <c r="F83" s="87">
        <f t="shared" si="32"/>
        <v>112850</v>
      </c>
      <c r="H83" s="6">
        <f t="shared" si="32"/>
        <v>75927.62</v>
      </c>
      <c r="I83" s="6">
        <f t="shared" si="32"/>
        <v>36922.380000000005</v>
      </c>
      <c r="J83" s="28">
        <f t="shared" si="1"/>
        <v>0.67281896322552059</v>
      </c>
    </row>
    <row r="84" spans="1:10" x14ac:dyDescent="0.25">
      <c r="A84" s="92" t="s">
        <v>154</v>
      </c>
      <c r="B84" s="97">
        <v>32224</v>
      </c>
      <c r="C84" s="93" t="s">
        <v>130</v>
      </c>
      <c r="D84" s="94">
        <v>92850</v>
      </c>
      <c r="E84" s="94">
        <v>20000</v>
      </c>
      <c r="F84" s="95">
        <f>D84+E84</f>
        <v>112850</v>
      </c>
      <c r="H84" s="8">
        <v>75927.62</v>
      </c>
      <c r="I84" s="8">
        <f t="shared" ref="I84" si="33">F84-H84</f>
        <v>36922.380000000005</v>
      </c>
      <c r="J84" s="29">
        <f t="shared" si="1"/>
        <v>0.67281896322552059</v>
      </c>
    </row>
    <row r="85" spans="1:10" s="5" customFormat="1" x14ac:dyDescent="0.25">
      <c r="A85" s="84"/>
      <c r="B85" s="85" t="s">
        <v>176</v>
      </c>
      <c r="C85" s="85" t="s">
        <v>177</v>
      </c>
      <c r="D85" s="86">
        <f>D86</f>
        <v>597</v>
      </c>
      <c r="E85" s="86">
        <f t="shared" ref="E85:I87" si="34">E86</f>
        <v>140</v>
      </c>
      <c r="F85" s="87">
        <f t="shared" si="34"/>
        <v>737</v>
      </c>
      <c r="H85" s="6">
        <f t="shared" si="34"/>
        <v>0</v>
      </c>
      <c r="I85" s="6">
        <f t="shared" si="34"/>
        <v>737</v>
      </c>
      <c r="J85" s="28">
        <f t="shared" si="1"/>
        <v>0</v>
      </c>
    </row>
    <row r="86" spans="1:10" s="5" customFormat="1" x14ac:dyDescent="0.25">
      <c r="A86" s="88"/>
      <c r="B86" s="89" t="s">
        <v>178</v>
      </c>
      <c r="C86" s="89" t="s">
        <v>134</v>
      </c>
      <c r="D86" s="90">
        <f>D87</f>
        <v>597</v>
      </c>
      <c r="E86" s="90">
        <f t="shared" si="34"/>
        <v>140</v>
      </c>
      <c r="F86" s="91">
        <f t="shared" si="34"/>
        <v>737</v>
      </c>
      <c r="G86" s="55"/>
      <c r="H86" s="56">
        <f t="shared" si="34"/>
        <v>0</v>
      </c>
      <c r="I86" s="56">
        <f t="shared" si="34"/>
        <v>737</v>
      </c>
      <c r="J86" s="57">
        <f t="shared" si="1"/>
        <v>0</v>
      </c>
    </row>
    <row r="87" spans="1:10" s="5" customFormat="1" x14ac:dyDescent="0.25">
      <c r="A87" s="84" t="s">
        <v>179</v>
      </c>
      <c r="B87" s="85"/>
      <c r="C87" s="85" t="s">
        <v>180</v>
      </c>
      <c r="D87" s="86">
        <f>D88</f>
        <v>597</v>
      </c>
      <c r="E87" s="86">
        <f t="shared" si="34"/>
        <v>140</v>
      </c>
      <c r="F87" s="87">
        <f t="shared" si="34"/>
        <v>737</v>
      </c>
      <c r="H87" s="6">
        <f t="shared" si="34"/>
        <v>0</v>
      </c>
      <c r="I87" s="6">
        <f t="shared" si="34"/>
        <v>737</v>
      </c>
      <c r="J87" s="28">
        <f t="shared" si="1"/>
        <v>0</v>
      </c>
    </row>
    <row r="88" spans="1:10" x14ac:dyDescent="0.25">
      <c r="A88" s="92" t="s">
        <v>179</v>
      </c>
      <c r="B88" s="93" t="s">
        <v>160</v>
      </c>
      <c r="C88" s="93" t="s">
        <v>161</v>
      </c>
      <c r="D88" s="94">
        <v>597</v>
      </c>
      <c r="E88" s="94">
        <v>140</v>
      </c>
      <c r="F88" s="95">
        <f>D88+E88</f>
        <v>737</v>
      </c>
      <c r="H88" s="8"/>
      <c r="I88" s="8">
        <f t="shared" ref="I88" si="35">F88-H88</f>
        <v>737</v>
      </c>
      <c r="J88" s="29">
        <f t="shared" si="1"/>
        <v>0</v>
      </c>
    </row>
    <row r="89" spans="1:10" x14ac:dyDescent="0.25">
      <c r="A89" s="100"/>
      <c r="B89" s="101"/>
      <c r="C89" s="101"/>
      <c r="D89" s="101"/>
      <c r="E89" s="101"/>
      <c r="F89" s="102"/>
      <c r="H89" s="3"/>
      <c r="I89" s="3"/>
      <c r="J89" s="3"/>
    </row>
    <row r="91" spans="1:10" x14ac:dyDescent="0.25">
      <c r="D91" s="4" t="s">
        <v>3</v>
      </c>
      <c r="E91" s="4" t="s">
        <v>181</v>
      </c>
      <c r="F91" s="4" t="s">
        <v>182</v>
      </c>
      <c r="H91" s="4" t="s">
        <v>210</v>
      </c>
      <c r="I91" s="4" t="s">
        <v>182</v>
      </c>
      <c r="J91" s="4"/>
    </row>
    <row r="92" spans="1:10" x14ac:dyDescent="0.25">
      <c r="C92" s="9" t="s">
        <v>187</v>
      </c>
      <c r="D92" s="11">
        <f>D87</f>
        <v>597</v>
      </c>
      <c r="E92" s="11">
        <f t="shared" ref="E92:F92" si="36">E87</f>
        <v>140</v>
      </c>
      <c r="F92" s="11">
        <f t="shared" si="36"/>
        <v>737</v>
      </c>
      <c r="H92" s="11">
        <f>H87</f>
        <v>0</v>
      </c>
      <c r="I92" s="11">
        <f t="shared" ref="I92" si="37">I87</f>
        <v>737</v>
      </c>
      <c r="J92" s="11"/>
    </row>
    <row r="93" spans="1:10" x14ac:dyDescent="0.25">
      <c r="C93" s="9" t="s">
        <v>188</v>
      </c>
      <c r="D93" s="11">
        <f>D10</f>
        <v>2030544</v>
      </c>
      <c r="E93" s="11">
        <f t="shared" ref="E93:F93" si="38">E10</f>
        <v>114000</v>
      </c>
      <c r="F93" s="11">
        <f t="shared" si="38"/>
        <v>2144544</v>
      </c>
      <c r="H93" s="11">
        <f>H10</f>
        <v>930484.8899999999</v>
      </c>
      <c r="I93" s="11">
        <f t="shared" ref="I93" si="39">I10</f>
        <v>1214059.1100000001</v>
      </c>
      <c r="J93" s="11"/>
    </row>
    <row r="94" spans="1:10" x14ac:dyDescent="0.25">
      <c r="C94" s="9" t="s">
        <v>189</v>
      </c>
      <c r="D94" s="10">
        <f>D83+D80+D49+D23+D42</f>
        <v>237918</v>
      </c>
      <c r="E94" s="10">
        <f t="shared" ref="E94:F94" si="40">E83+E80+E49+E23+E42</f>
        <v>22603</v>
      </c>
      <c r="F94" s="10">
        <f t="shared" si="40"/>
        <v>260521</v>
      </c>
      <c r="H94" s="10">
        <f>H83+H80+H49+H23+H42</f>
        <v>124740.06</v>
      </c>
      <c r="I94" s="10">
        <f>I83+I80+I49+I23+I42</f>
        <v>135780.93999999997</v>
      </c>
      <c r="J94" s="10"/>
    </row>
    <row r="95" spans="1:10" x14ac:dyDescent="0.25">
      <c r="C95" s="9" t="s">
        <v>237</v>
      </c>
      <c r="D95" s="10">
        <f>+D32+D74</f>
        <v>0</v>
      </c>
      <c r="E95" s="10">
        <f t="shared" ref="E95:F95" si="41">+E32+E74</f>
        <v>1442</v>
      </c>
      <c r="F95" s="10">
        <f t="shared" si="41"/>
        <v>1442</v>
      </c>
      <c r="H95" s="10">
        <f>+H32+H74</f>
        <v>791.02</v>
      </c>
      <c r="I95" s="10">
        <f t="shared" ref="I95" si="42">+I32+I74</f>
        <v>650.97999999999979</v>
      </c>
      <c r="J95" s="10"/>
    </row>
    <row r="96" spans="1:10" x14ac:dyDescent="0.25">
      <c r="D96" s="11">
        <f>SUM(D92:D95)</f>
        <v>2269059</v>
      </c>
      <c r="E96" s="11">
        <f t="shared" ref="E96:F96" si="43">SUM(E92:E95)</f>
        <v>138185</v>
      </c>
      <c r="F96" s="11">
        <f t="shared" si="43"/>
        <v>2407244</v>
      </c>
      <c r="H96" s="11">
        <f>SUM(H92:H95)</f>
        <v>1056015.97</v>
      </c>
      <c r="I96" s="11">
        <f t="shared" ref="I96" si="44">SUM(I92:I95)</f>
        <v>1351228.03</v>
      </c>
      <c r="J96" s="11"/>
    </row>
    <row r="97" spans="4:15" x14ac:dyDescent="0.25">
      <c r="D97" s="10">
        <f>D7-D96</f>
        <v>0</v>
      </c>
      <c r="E97" s="10">
        <f t="shared" ref="E97:F97" si="45">E7-E96</f>
        <v>0</v>
      </c>
      <c r="F97" s="10">
        <f t="shared" si="45"/>
        <v>0</v>
      </c>
      <c r="H97" s="10">
        <f>H7-H96</f>
        <v>0</v>
      </c>
      <c r="I97" s="10">
        <f t="shared" ref="I97" si="46">I7-I96</f>
        <v>0</v>
      </c>
      <c r="J97" s="10"/>
    </row>
    <row r="99" spans="4:15" x14ac:dyDescent="0.25">
      <c r="H99" s="10">
        <v>0</v>
      </c>
    </row>
    <row r="100" spans="4:15" x14ac:dyDescent="0.25">
      <c r="O100" s="60"/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zoomScale="93" zoomScaleNormal="93" workbookViewId="0">
      <pane xSplit="3" ySplit="6" topLeftCell="D7" activePane="bottomRight" state="frozen"/>
      <selection activeCell="A29" sqref="A29"/>
      <selection pane="topRight" activeCell="A29" sqref="A29"/>
      <selection pane="bottomLeft" activeCell="A29" sqref="A29"/>
      <selection pane="bottomRight" activeCell="D7" sqref="D7"/>
    </sheetView>
  </sheetViews>
  <sheetFormatPr defaultRowHeight="15" x14ac:dyDescent="0.25"/>
  <cols>
    <col min="1" max="1" width="6" customWidth="1" collapsed="1"/>
    <col min="2" max="2" width="7.5703125" bestFit="1" customWidth="1" collapsed="1"/>
    <col min="3" max="3" width="42.7109375" customWidth="1" collapsed="1"/>
    <col min="4" max="4" width="13.5703125" customWidth="1" collapsed="1"/>
    <col min="5" max="6" width="14.28515625" bestFit="1" customWidth="1" collapsed="1"/>
    <col min="7" max="7" width="9.140625" customWidth="1"/>
    <col min="8" max="10" width="14.28515625" customWidth="1" collapsed="1"/>
    <col min="13" max="13" width="12.5703125" bestFit="1" customWidth="1"/>
  </cols>
  <sheetData>
    <row r="1" spans="1:10" ht="9" customHeight="1" x14ac:dyDescent="0.25"/>
    <row r="2" spans="1:10" x14ac:dyDescent="0.25">
      <c r="C2" s="1" t="s">
        <v>137</v>
      </c>
    </row>
    <row r="3" spans="1:10" x14ac:dyDescent="0.25">
      <c r="C3" s="1" t="s">
        <v>138</v>
      </c>
    </row>
    <row r="4" spans="1:10" x14ac:dyDescent="0.25">
      <c r="C4" s="1" t="s">
        <v>139</v>
      </c>
    </row>
    <row r="5" spans="1:10" x14ac:dyDescent="0.25">
      <c r="C5" s="78" t="s">
        <v>263</v>
      </c>
    </row>
    <row r="6" spans="1:10" ht="30" x14ac:dyDescent="0.25">
      <c r="A6" s="79" t="s">
        <v>0</v>
      </c>
      <c r="B6" s="2" t="s">
        <v>1</v>
      </c>
      <c r="C6" s="2" t="s">
        <v>2</v>
      </c>
      <c r="D6" s="4" t="s">
        <v>3</v>
      </c>
      <c r="E6" s="4" t="s">
        <v>181</v>
      </c>
      <c r="F6" s="4" t="s">
        <v>182</v>
      </c>
      <c r="H6" s="4" t="s">
        <v>210</v>
      </c>
      <c r="I6" s="27" t="s">
        <v>211</v>
      </c>
      <c r="J6" s="4" t="s">
        <v>212</v>
      </c>
    </row>
    <row r="7" spans="1:10" s="5" customFormat="1" x14ac:dyDescent="0.25">
      <c r="A7" s="12"/>
      <c r="B7" s="12"/>
      <c r="C7" s="13" t="s">
        <v>180</v>
      </c>
      <c r="D7" s="14">
        <f>SUM(D8:D11)</f>
        <v>597</v>
      </c>
      <c r="E7" s="14">
        <f t="shared" ref="E7:F7" si="0">SUM(E8:E11)</f>
        <v>140</v>
      </c>
      <c r="F7" s="14">
        <f t="shared" si="0"/>
        <v>737</v>
      </c>
      <c r="H7" s="14">
        <f t="shared" ref="H7:I7" si="1">SUM(H8:H11)</f>
        <v>146.36000000000001</v>
      </c>
      <c r="I7" s="14">
        <f t="shared" si="1"/>
        <v>590.64</v>
      </c>
      <c r="J7" s="30">
        <f t="shared" ref="J7:J23" si="2">+IFERROR((H7/F7),0)</f>
        <v>0.19858887381275442</v>
      </c>
    </row>
    <row r="8" spans="1:10" x14ac:dyDescent="0.25">
      <c r="A8" s="15" t="s">
        <v>179</v>
      </c>
      <c r="B8" s="15">
        <v>65269</v>
      </c>
      <c r="C8" s="16" t="s">
        <v>190</v>
      </c>
      <c r="D8" s="17">
        <v>597</v>
      </c>
      <c r="E8" s="17"/>
      <c r="F8" s="17">
        <f>D8+E8</f>
        <v>597</v>
      </c>
      <c r="H8" s="17">
        <v>7</v>
      </c>
      <c r="I8" s="17">
        <f>F8-H8</f>
        <v>590</v>
      </c>
      <c r="J8" s="31">
        <f t="shared" si="2"/>
        <v>1.1725293132328308E-2</v>
      </c>
    </row>
    <row r="9" spans="1:10" x14ac:dyDescent="0.25">
      <c r="A9" s="16" t="s">
        <v>179</v>
      </c>
      <c r="B9" s="15" t="s">
        <v>191</v>
      </c>
      <c r="C9" s="16" t="s">
        <v>192</v>
      </c>
      <c r="D9" s="17"/>
      <c r="E9" s="17"/>
      <c r="F9" s="17">
        <f t="shared" ref="F9:F11" si="3">D9+E9</f>
        <v>0</v>
      </c>
      <c r="H9" s="17"/>
      <c r="I9" s="17">
        <f>F9-H9</f>
        <v>0</v>
      </c>
      <c r="J9" s="31">
        <f t="shared" si="2"/>
        <v>0</v>
      </c>
    </row>
    <row r="10" spans="1:10" x14ac:dyDescent="0.25">
      <c r="A10" s="16" t="s">
        <v>179</v>
      </c>
      <c r="B10" s="15" t="s">
        <v>193</v>
      </c>
      <c r="C10" s="16" t="s">
        <v>194</v>
      </c>
      <c r="D10" s="17"/>
      <c r="E10" s="17"/>
      <c r="F10" s="17">
        <f t="shared" si="3"/>
        <v>0</v>
      </c>
      <c r="H10" s="17"/>
      <c r="I10" s="17">
        <f>F10-H10</f>
        <v>0</v>
      </c>
      <c r="J10" s="31">
        <f t="shared" si="2"/>
        <v>0</v>
      </c>
    </row>
    <row r="11" spans="1:10" x14ac:dyDescent="0.25">
      <c r="A11" s="15">
        <v>25</v>
      </c>
      <c r="B11" s="15">
        <v>66151</v>
      </c>
      <c r="C11" s="16" t="s">
        <v>195</v>
      </c>
      <c r="D11" s="17"/>
      <c r="E11" s="17">
        <v>140</v>
      </c>
      <c r="F11" s="17">
        <f t="shared" si="3"/>
        <v>140</v>
      </c>
      <c r="H11" s="17">
        <v>139.36000000000001</v>
      </c>
      <c r="I11" s="17">
        <f>F11-H11</f>
        <v>0.63999999999998636</v>
      </c>
      <c r="J11" s="31">
        <f t="shared" si="2"/>
        <v>0.99542857142857155</v>
      </c>
    </row>
    <row r="12" spans="1:10" s="5" customFormat="1" x14ac:dyDescent="0.25">
      <c r="A12" s="18"/>
      <c r="B12" s="19"/>
      <c r="C12" s="18" t="s">
        <v>143</v>
      </c>
      <c r="D12" s="20">
        <f>D13</f>
        <v>2030544</v>
      </c>
      <c r="E12" s="20">
        <f t="shared" ref="E12:I12" si="4">E13</f>
        <v>114000</v>
      </c>
      <c r="F12" s="20">
        <f t="shared" si="4"/>
        <v>2144544</v>
      </c>
      <c r="H12" s="20">
        <f t="shared" si="4"/>
        <v>930484.89</v>
      </c>
      <c r="I12" s="20">
        <f t="shared" si="4"/>
        <v>1214059.1099999999</v>
      </c>
      <c r="J12" s="32">
        <f t="shared" si="2"/>
        <v>0.43388472794216393</v>
      </c>
    </row>
    <row r="13" spans="1:10" x14ac:dyDescent="0.25">
      <c r="A13" s="16" t="s">
        <v>142</v>
      </c>
      <c r="B13" s="15" t="s">
        <v>196</v>
      </c>
      <c r="C13" s="16" t="s">
        <v>197</v>
      </c>
      <c r="D13" s="17">
        <v>2030544</v>
      </c>
      <c r="E13" s="17">
        <f>10000+104000</f>
        <v>114000</v>
      </c>
      <c r="F13" s="17">
        <f>D13+E13</f>
        <v>2144544</v>
      </c>
      <c r="H13" s="17">
        <v>930484.89</v>
      </c>
      <c r="I13" s="17">
        <f>F13-H13</f>
        <v>1214059.1099999999</v>
      </c>
      <c r="J13" s="31">
        <f t="shared" si="2"/>
        <v>0.43388472794216393</v>
      </c>
    </row>
    <row r="14" spans="1:10" s="5" customFormat="1" x14ac:dyDescent="0.25">
      <c r="A14" s="18"/>
      <c r="B14" s="19"/>
      <c r="C14" s="18" t="s">
        <v>155</v>
      </c>
      <c r="D14" s="20">
        <f>SUM(D15:D21)</f>
        <v>237918</v>
      </c>
      <c r="E14" s="20">
        <f t="shared" ref="E14:F14" si="5">SUM(E15:E21)</f>
        <v>22603</v>
      </c>
      <c r="F14" s="20">
        <f t="shared" si="5"/>
        <v>260521</v>
      </c>
      <c r="H14" s="20">
        <f t="shared" ref="H14:I14" si="6">SUM(H15:H21)</f>
        <v>150265.63</v>
      </c>
      <c r="I14" s="20">
        <f t="shared" si="6"/>
        <v>110255.37</v>
      </c>
      <c r="J14" s="32">
        <f t="shared" si="2"/>
        <v>0.57678893448128943</v>
      </c>
    </row>
    <row r="15" spans="1:10" x14ac:dyDescent="0.25">
      <c r="A15" s="16" t="s">
        <v>154</v>
      </c>
      <c r="B15" s="15" t="s">
        <v>196</v>
      </c>
      <c r="C15" s="16" t="s">
        <v>197</v>
      </c>
      <c r="D15" s="17">
        <f>19908+92850</f>
        <v>112758</v>
      </c>
      <c r="E15" s="17">
        <v>21403</v>
      </c>
      <c r="F15" s="17">
        <f>D15+E15</f>
        <v>134161</v>
      </c>
      <c r="H15" s="17">
        <v>95841.2</v>
      </c>
      <c r="I15" s="17">
        <f t="shared" ref="I15:I21" si="7">F15-H15</f>
        <v>38319.800000000003</v>
      </c>
      <c r="J15" s="31">
        <f t="shared" si="2"/>
        <v>0.71437452016606906</v>
      </c>
    </row>
    <row r="16" spans="1:10" x14ac:dyDescent="0.25">
      <c r="A16" s="16" t="s">
        <v>154</v>
      </c>
      <c r="B16" s="15" t="s">
        <v>198</v>
      </c>
      <c r="C16" s="16" t="s">
        <v>199</v>
      </c>
      <c r="D16" s="17">
        <v>0</v>
      </c>
      <c r="E16" s="17">
        <v>1111</v>
      </c>
      <c r="F16" s="17">
        <f t="shared" ref="F16:F21" si="8">D16+E16</f>
        <v>1111</v>
      </c>
      <c r="H16" s="17">
        <v>792.47</v>
      </c>
      <c r="I16" s="17">
        <f t="shared" si="7"/>
        <v>318.52999999999997</v>
      </c>
      <c r="J16" s="31">
        <f t="shared" si="2"/>
        <v>0.71329432943294335</v>
      </c>
    </row>
    <row r="17" spans="1:13" x14ac:dyDescent="0.25">
      <c r="A17" s="16" t="s">
        <v>154</v>
      </c>
      <c r="B17" s="15" t="s">
        <v>200</v>
      </c>
      <c r="C17" s="16" t="s">
        <v>201</v>
      </c>
      <c r="D17" s="17">
        <v>45128</v>
      </c>
      <c r="E17" s="17"/>
      <c r="F17" s="17">
        <f t="shared" si="8"/>
        <v>45128</v>
      </c>
      <c r="H17" s="17"/>
      <c r="I17" s="17">
        <f t="shared" si="7"/>
        <v>45128</v>
      </c>
      <c r="J17" s="31">
        <f t="shared" si="2"/>
        <v>0</v>
      </c>
    </row>
    <row r="18" spans="1:13" x14ac:dyDescent="0.25">
      <c r="A18" s="16" t="s">
        <v>154</v>
      </c>
      <c r="B18" s="15" t="s">
        <v>202</v>
      </c>
      <c r="C18" s="16" t="s">
        <v>203</v>
      </c>
      <c r="D18" s="17">
        <v>79634</v>
      </c>
      <c r="E18" s="17"/>
      <c r="F18" s="17">
        <f t="shared" si="8"/>
        <v>79634</v>
      </c>
      <c r="H18" s="17">
        <v>53161.27</v>
      </c>
      <c r="I18" s="17">
        <f t="shared" si="7"/>
        <v>26472.730000000003</v>
      </c>
      <c r="J18" s="31">
        <f t="shared" si="2"/>
        <v>0.66757000778561915</v>
      </c>
    </row>
    <row r="19" spans="1:13" x14ac:dyDescent="0.25">
      <c r="A19" s="16" t="s">
        <v>154</v>
      </c>
      <c r="B19" s="15">
        <v>65269</v>
      </c>
      <c r="C19" s="16" t="s">
        <v>190</v>
      </c>
      <c r="D19" s="17"/>
      <c r="E19" s="17">
        <v>14</v>
      </c>
      <c r="F19" s="17">
        <f t="shared" si="8"/>
        <v>14</v>
      </c>
      <c r="H19" s="17">
        <v>13.58</v>
      </c>
      <c r="I19" s="17">
        <f t="shared" si="7"/>
        <v>0.41999999999999993</v>
      </c>
      <c r="J19" s="31">
        <f t="shared" si="2"/>
        <v>0.97</v>
      </c>
    </row>
    <row r="20" spans="1:13" x14ac:dyDescent="0.25">
      <c r="A20" s="15" t="s">
        <v>154</v>
      </c>
      <c r="B20" s="15">
        <v>66313</v>
      </c>
      <c r="C20" s="16" t="s">
        <v>204</v>
      </c>
      <c r="D20" s="17">
        <v>398</v>
      </c>
      <c r="E20" s="17"/>
      <c r="F20" s="17">
        <f t="shared" si="8"/>
        <v>398</v>
      </c>
      <c r="H20" s="17">
        <v>398.17</v>
      </c>
      <c r="I20" s="17">
        <f t="shared" si="7"/>
        <v>-0.17000000000001592</v>
      </c>
      <c r="J20" s="31">
        <f t="shared" si="2"/>
        <v>1.000427135678392</v>
      </c>
    </row>
    <row r="21" spans="1:13" x14ac:dyDescent="0.25">
      <c r="A21" s="16" t="s">
        <v>154</v>
      </c>
      <c r="B21" s="15" t="s">
        <v>205</v>
      </c>
      <c r="C21" s="16" t="s">
        <v>206</v>
      </c>
      <c r="D21" s="17"/>
      <c r="E21" s="17">
        <v>75</v>
      </c>
      <c r="F21" s="17">
        <f t="shared" si="8"/>
        <v>75</v>
      </c>
      <c r="H21" s="17">
        <v>58.94</v>
      </c>
      <c r="I21" s="17">
        <f t="shared" si="7"/>
        <v>16.060000000000002</v>
      </c>
      <c r="J21" s="31">
        <f t="shared" si="2"/>
        <v>0.7858666666666666</v>
      </c>
    </row>
    <row r="22" spans="1:13" s="5" customFormat="1" x14ac:dyDescent="0.25">
      <c r="A22" s="18"/>
      <c r="B22" s="19"/>
      <c r="C22" s="18" t="s">
        <v>207</v>
      </c>
      <c r="D22" s="20">
        <f>+D23</f>
        <v>0</v>
      </c>
      <c r="E22" s="20">
        <f t="shared" ref="E22:H22" si="9">+E23</f>
        <v>1442</v>
      </c>
      <c r="F22" s="20">
        <f t="shared" si="9"/>
        <v>1442</v>
      </c>
      <c r="H22" s="20">
        <f t="shared" si="9"/>
        <v>1441.53</v>
      </c>
      <c r="I22" s="20">
        <f>-I23</f>
        <v>-0.47000000000002728</v>
      </c>
      <c r="J22" s="32">
        <f t="shared" si="2"/>
        <v>0.99967406380027735</v>
      </c>
    </row>
    <row r="23" spans="1:13" x14ac:dyDescent="0.25">
      <c r="A23" s="21">
        <v>29</v>
      </c>
      <c r="B23" s="21">
        <v>92211</v>
      </c>
      <c r="C23" s="22" t="s">
        <v>208</v>
      </c>
      <c r="D23" s="23"/>
      <c r="E23" s="23">
        <v>1442</v>
      </c>
      <c r="F23" s="23">
        <f>D23+E23</f>
        <v>1442</v>
      </c>
      <c r="H23" s="23">
        <v>1441.53</v>
      </c>
      <c r="I23" s="23">
        <f>F23-H23</f>
        <v>0.47000000000002728</v>
      </c>
      <c r="J23" s="33">
        <f t="shared" si="2"/>
        <v>0.99967406380027735</v>
      </c>
    </row>
    <row r="24" spans="1:13" x14ac:dyDescent="0.25">
      <c r="A24" s="3"/>
      <c r="B24" s="3"/>
      <c r="C24" s="3"/>
      <c r="D24" s="3"/>
      <c r="E24" s="3"/>
      <c r="F24" s="3"/>
      <c r="H24" s="3"/>
      <c r="I24" s="3"/>
      <c r="J24" s="3"/>
      <c r="M24" s="123"/>
    </row>
    <row r="26" spans="1:13" x14ac:dyDescent="0.25">
      <c r="C26" s="24" t="s">
        <v>209</v>
      </c>
      <c r="D26" s="25">
        <f>+D7+D12+D14+D22</f>
        <v>2269059</v>
      </c>
      <c r="E26" s="25">
        <f t="shared" ref="E26:F26" si="10">+E7+E12+E14+E22</f>
        <v>138185</v>
      </c>
      <c r="F26" s="25">
        <f t="shared" si="10"/>
        <v>2407244</v>
      </c>
      <c r="H26" s="25">
        <f t="shared" ref="H26:I26" si="11">+H7+H12+H14+H22</f>
        <v>1082338.4099999999</v>
      </c>
      <c r="I26" s="25">
        <f t="shared" si="11"/>
        <v>1324904.6499999997</v>
      </c>
      <c r="J26" s="25"/>
      <c r="M26" s="10"/>
    </row>
    <row r="27" spans="1:13" ht="15.75" x14ac:dyDescent="0.25">
      <c r="C27" s="26"/>
      <c r="D27" s="26"/>
      <c r="E27" s="26"/>
      <c r="F27" s="26"/>
      <c r="H27" s="26"/>
      <c r="I27" s="26"/>
      <c r="J27" s="26"/>
      <c r="L27" s="10"/>
      <c r="M27" s="10"/>
    </row>
    <row r="28" spans="1:13" x14ac:dyDescent="0.25">
      <c r="C28" s="9" t="s">
        <v>187</v>
      </c>
      <c r="D28" s="11">
        <f>+D7</f>
        <v>597</v>
      </c>
      <c r="E28" s="11">
        <f t="shared" ref="E28" si="12">+E7</f>
        <v>140</v>
      </c>
      <c r="F28" s="11">
        <f t="shared" ref="F28" si="13">+F7</f>
        <v>737</v>
      </c>
      <c r="H28" s="11">
        <f t="shared" ref="H28:I28" si="14">+H7</f>
        <v>146.36000000000001</v>
      </c>
      <c r="I28" s="11">
        <f t="shared" si="14"/>
        <v>590.64</v>
      </c>
    </row>
    <row r="29" spans="1:13" x14ac:dyDescent="0.25">
      <c r="C29" s="9" t="s">
        <v>188</v>
      </c>
      <c r="D29" s="11">
        <f>+D12</f>
        <v>2030544</v>
      </c>
      <c r="E29" s="11">
        <f t="shared" ref="E29" si="15">+E12</f>
        <v>114000</v>
      </c>
      <c r="F29" s="11">
        <f t="shared" ref="F29" si="16">+F12</f>
        <v>2144544</v>
      </c>
      <c r="H29" s="11">
        <f t="shared" ref="H29:I29" si="17">+H12</f>
        <v>930484.89</v>
      </c>
      <c r="I29" s="11">
        <f t="shared" si="17"/>
        <v>1214059.1099999999</v>
      </c>
    </row>
    <row r="30" spans="1:13" x14ac:dyDescent="0.25">
      <c r="C30" s="9" t="s">
        <v>189</v>
      </c>
      <c r="D30" s="11">
        <f>+D14</f>
        <v>237918</v>
      </c>
      <c r="E30" s="11">
        <f t="shared" ref="E30" si="18">+E14</f>
        <v>22603</v>
      </c>
      <c r="F30" s="11">
        <f t="shared" ref="F30" si="19">+F14</f>
        <v>260521</v>
      </c>
      <c r="H30" s="11">
        <f t="shared" ref="H30:I30" si="20">+H14</f>
        <v>150265.63</v>
      </c>
      <c r="I30" s="11">
        <f t="shared" si="20"/>
        <v>110255.37</v>
      </c>
    </row>
    <row r="31" spans="1:13" x14ac:dyDescent="0.25">
      <c r="C31" s="9" t="s">
        <v>237</v>
      </c>
      <c r="D31" s="11">
        <f>+D22</f>
        <v>0</v>
      </c>
      <c r="E31" s="11">
        <f t="shared" ref="E31" si="21">+E22</f>
        <v>1442</v>
      </c>
      <c r="F31" s="11">
        <f t="shared" ref="F31" si="22">+F22</f>
        <v>1442</v>
      </c>
      <c r="H31" s="11">
        <f t="shared" ref="H31:I31" si="23">+H22</f>
        <v>1441.53</v>
      </c>
      <c r="I31" s="11">
        <f t="shared" si="23"/>
        <v>-0.47000000000002728</v>
      </c>
    </row>
    <row r="33" spans="3:9" x14ac:dyDescent="0.25">
      <c r="C33" s="9" t="s">
        <v>187</v>
      </c>
      <c r="D33" s="11">
        <f>+D28-VR!D92</f>
        <v>0</v>
      </c>
      <c r="E33" s="11">
        <f>+E28-VR!E92</f>
        <v>0</v>
      </c>
      <c r="F33" s="11">
        <f>+F28-VR!F92</f>
        <v>0</v>
      </c>
      <c r="H33" s="11">
        <f>+H28-VR!H92</f>
        <v>146.36000000000001</v>
      </c>
      <c r="I33" s="11">
        <f>+I28-VR!I92</f>
        <v>-146.36000000000001</v>
      </c>
    </row>
    <row r="34" spans="3:9" x14ac:dyDescent="0.25">
      <c r="C34" s="9" t="s">
        <v>188</v>
      </c>
      <c r="D34" s="11">
        <f>+D29-VR!D93</f>
        <v>0</v>
      </c>
      <c r="E34" s="11">
        <f>+E29-VR!E93</f>
        <v>0</v>
      </c>
      <c r="F34" s="11">
        <f>+F29-VR!F93</f>
        <v>0</v>
      </c>
      <c r="H34" s="11">
        <f>+H29-VR!H93</f>
        <v>0</v>
      </c>
      <c r="I34" s="11">
        <f>+I29-VR!I93</f>
        <v>0</v>
      </c>
    </row>
    <row r="35" spans="3:9" x14ac:dyDescent="0.25">
      <c r="C35" s="9" t="s">
        <v>189</v>
      </c>
      <c r="D35" s="11">
        <f>+D30-VR!D94</f>
        <v>0</v>
      </c>
      <c r="E35" s="11">
        <f>+E30-VR!E94</f>
        <v>0</v>
      </c>
      <c r="F35" s="11">
        <f>+F30-VR!F94</f>
        <v>0</v>
      </c>
      <c r="H35" s="11">
        <f>+H30-VR!H94</f>
        <v>25525.570000000007</v>
      </c>
      <c r="I35" s="11">
        <f>+I30-VR!I94</f>
        <v>-25525.569999999978</v>
      </c>
    </row>
    <row r="36" spans="3:9" x14ac:dyDescent="0.25">
      <c r="C36" s="9" t="s">
        <v>237</v>
      </c>
      <c r="D36" s="11">
        <f>+D31-VR!D95</f>
        <v>0</v>
      </c>
      <c r="E36" s="11">
        <f>+E31-VR!E95</f>
        <v>0</v>
      </c>
      <c r="F36" s="11">
        <f>+F31-VR!F95</f>
        <v>0</v>
      </c>
      <c r="H36" s="11">
        <f>+H31-VR!H95</f>
        <v>650.51</v>
      </c>
      <c r="I36" s="11">
        <f>+I31-VR!I95</f>
        <v>-651.44999999999982</v>
      </c>
    </row>
    <row r="37" spans="3:9" x14ac:dyDescent="0.25">
      <c r="H37" s="11">
        <f>SUM(H33:H36)</f>
        <v>26322.440000000006</v>
      </c>
    </row>
    <row r="38" spans="3:9" x14ac:dyDescent="0.25">
      <c r="D38" s="10"/>
      <c r="E38" s="10"/>
      <c r="F38" s="10"/>
      <c r="G38" s="10"/>
      <c r="H38" s="10"/>
    </row>
    <row r="39" spans="3:9" x14ac:dyDescent="0.25">
      <c r="H39" s="10"/>
      <c r="I39" t="s">
        <v>258</v>
      </c>
    </row>
    <row r="40" spans="3:9" x14ac:dyDescent="0.25">
      <c r="H40" s="10">
        <f>+H37-H39</f>
        <v>26322.440000000006</v>
      </c>
      <c r="I40" t="s">
        <v>257</v>
      </c>
    </row>
    <row r="42" spans="3:9" x14ac:dyDescent="0.25">
      <c r="H42" s="10">
        <f>+H26+PR!H110</f>
        <v>1375424.5799999998</v>
      </c>
    </row>
    <row r="44" spans="3:9" x14ac:dyDescent="0.25">
      <c r="H44" s="123"/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81B5E-811D-4619-BF2C-D213D15128EC}">
  <dimension ref="B1:J65"/>
  <sheetViews>
    <sheetView workbookViewId="0">
      <pane xSplit="2" ySplit="1" topLeftCell="C2" activePane="bottomRight" state="frozen"/>
      <selection activeCell="L28" sqref="L28"/>
      <selection pane="topRight" activeCell="L28" sqref="L28"/>
      <selection pane="bottomLeft" activeCell="L28" sqref="L28"/>
      <selection pane="bottomRight" activeCell="L28" sqref="L28"/>
    </sheetView>
  </sheetViews>
  <sheetFormatPr defaultRowHeight="15" x14ac:dyDescent="0.25"/>
  <cols>
    <col min="1" max="1" width="3.7109375" customWidth="1"/>
    <col min="2" max="2" width="75" hidden="1" customWidth="1"/>
    <col min="3" max="3" width="12.28515625" hidden="1" customWidth="1"/>
    <col min="4" max="5" width="0" hidden="1" customWidth="1"/>
    <col min="6" max="6" width="13.140625" hidden="1" customWidth="1"/>
    <col min="7" max="7" width="19.140625" hidden="1" customWidth="1"/>
    <col min="8" max="8" width="0" hidden="1" customWidth="1"/>
    <col min="9" max="9" width="11.28515625" bestFit="1" customWidth="1"/>
    <col min="10" max="10" width="19.140625" bestFit="1" customWidth="1"/>
  </cols>
  <sheetData>
    <row r="1" spans="2:10" x14ac:dyDescent="0.25">
      <c r="B1" s="120" t="s">
        <v>268</v>
      </c>
      <c r="C1" s="120" t="s">
        <v>270</v>
      </c>
      <c r="F1" s="117" t="s">
        <v>268</v>
      </c>
      <c r="G1" t="s">
        <v>271</v>
      </c>
      <c r="I1" s="120" t="s">
        <v>268</v>
      </c>
      <c r="J1" s="120" t="s">
        <v>271</v>
      </c>
    </row>
    <row r="2" spans="2:10" x14ac:dyDescent="0.25">
      <c r="B2" s="118">
        <v>3111</v>
      </c>
      <c r="C2" s="10">
        <v>1952639</v>
      </c>
      <c r="F2" s="118">
        <v>3111</v>
      </c>
      <c r="G2" s="119">
        <v>1952639</v>
      </c>
      <c r="I2" s="118">
        <v>3111</v>
      </c>
      <c r="J2" s="10">
        <v>1952639</v>
      </c>
    </row>
    <row r="3" spans="2:10" x14ac:dyDescent="0.25">
      <c r="B3" s="118">
        <v>3121</v>
      </c>
      <c r="C3" s="10">
        <v>38558</v>
      </c>
      <c r="F3" s="118">
        <v>3121</v>
      </c>
      <c r="G3" s="119">
        <v>71913</v>
      </c>
      <c r="I3" s="118">
        <v>3121</v>
      </c>
      <c r="J3" s="10">
        <v>71913</v>
      </c>
    </row>
    <row r="4" spans="2:10" x14ac:dyDescent="0.25">
      <c r="B4" s="118">
        <v>3121</v>
      </c>
      <c r="C4" s="10">
        <v>9005</v>
      </c>
      <c r="F4" s="118">
        <v>3132</v>
      </c>
      <c r="G4" s="119">
        <v>317816</v>
      </c>
      <c r="I4" s="118">
        <v>3132</v>
      </c>
      <c r="J4" s="10">
        <v>317816</v>
      </c>
    </row>
    <row r="5" spans="2:10" x14ac:dyDescent="0.25">
      <c r="B5" s="118">
        <v>3121</v>
      </c>
      <c r="C5" s="10">
        <v>23374</v>
      </c>
      <c r="F5" s="118">
        <v>3133</v>
      </c>
      <c r="G5" s="119">
        <v>697</v>
      </c>
      <c r="I5" s="118">
        <v>3133</v>
      </c>
      <c r="J5" s="10">
        <v>697</v>
      </c>
    </row>
    <row r="6" spans="2:10" x14ac:dyDescent="0.25">
      <c r="B6" s="118">
        <v>3121</v>
      </c>
      <c r="C6" s="10">
        <v>976</v>
      </c>
      <c r="F6" s="118">
        <v>3211</v>
      </c>
      <c r="G6" s="119">
        <v>8687</v>
      </c>
      <c r="I6" s="118">
        <v>3211</v>
      </c>
      <c r="J6" s="10">
        <v>8687</v>
      </c>
    </row>
    <row r="7" spans="2:10" x14ac:dyDescent="0.25">
      <c r="B7" s="118">
        <v>3132</v>
      </c>
      <c r="C7" s="10">
        <v>317259</v>
      </c>
      <c r="F7" s="118">
        <v>3212</v>
      </c>
      <c r="G7" s="119">
        <v>43067</v>
      </c>
      <c r="I7" s="118">
        <v>3212</v>
      </c>
      <c r="J7" s="10">
        <v>43067</v>
      </c>
    </row>
    <row r="8" spans="2:10" x14ac:dyDescent="0.25">
      <c r="B8" s="118">
        <v>3132</v>
      </c>
      <c r="C8" s="10">
        <v>557</v>
      </c>
      <c r="F8" s="118">
        <v>3213</v>
      </c>
      <c r="G8" s="119">
        <v>1327</v>
      </c>
      <c r="I8" s="118">
        <v>3213</v>
      </c>
      <c r="J8" s="10">
        <v>1327</v>
      </c>
    </row>
    <row r="9" spans="2:10" x14ac:dyDescent="0.25">
      <c r="B9" s="118">
        <v>3133</v>
      </c>
      <c r="C9" s="10">
        <v>697</v>
      </c>
      <c r="F9" s="118">
        <v>3214</v>
      </c>
      <c r="G9" s="119">
        <v>664</v>
      </c>
      <c r="I9" s="118">
        <v>3214</v>
      </c>
      <c r="J9" s="10">
        <v>664</v>
      </c>
    </row>
    <row r="10" spans="2:10" x14ac:dyDescent="0.25">
      <c r="B10" s="118">
        <v>3211</v>
      </c>
      <c r="C10" s="10">
        <v>6298</v>
      </c>
      <c r="F10" s="118">
        <v>3221</v>
      </c>
      <c r="G10" s="119">
        <v>21369</v>
      </c>
      <c r="I10" s="118">
        <v>3221</v>
      </c>
      <c r="J10" s="10">
        <v>21369</v>
      </c>
    </row>
    <row r="11" spans="2:10" x14ac:dyDescent="0.25">
      <c r="B11" s="118">
        <v>3211</v>
      </c>
      <c r="C11" s="10">
        <v>664</v>
      </c>
      <c r="F11" s="118">
        <v>3222</v>
      </c>
      <c r="G11" s="119">
        <v>141692</v>
      </c>
      <c r="I11" s="118">
        <v>3222</v>
      </c>
      <c r="J11" s="10">
        <v>141692</v>
      </c>
    </row>
    <row r="12" spans="2:10" x14ac:dyDescent="0.25">
      <c r="B12" s="118">
        <v>3211</v>
      </c>
      <c r="C12" s="10">
        <v>1725</v>
      </c>
      <c r="F12" s="118">
        <v>3223</v>
      </c>
      <c r="G12" s="119">
        <v>28986</v>
      </c>
      <c r="I12" s="118">
        <v>3223</v>
      </c>
      <c r="J12" s="10">
        <v>28986</v>
      </c>
    </row>
    <row r="13" spans="2:10" x14ac:dyDescent="0.25">
      <c r="B13" s="118">
        <v>3212</v>
      </c>
      <c r="C13" s="10">
        <v>43067</v>
      </c>
      <c r="F13" s="118">
        <v>3224</v>
      </c>
      <c r="G13" s="119">
        <v>6636</v>
      </c>
      <c r="I13" s="118">
        <v>3224</v>
      </c>
      <c r="J13" s="10">
        <v>6636</v>
      </c>
    </row>
    <row r="14" spans="2:10" x14ac:dyDescent="0.25">
      <c r="B14" s="118">
        <v>3213</v>
      </c>
      <c r="C14" s="10">
        <v>1327</v>
      </c>
      <c r="F14" s="118">
        <v>3225</v>
      </c>
      <c r="G14" s="119">
        <v>7034</v>
      </c>
      <c r="I14" s="118">
        <v>3225</v>
      </c>
      <c r="J14" s="10">
        <v>7034</v>
      </c>
    </row>
    <row r="15" spans="2:10" x14ac:dyDescent="0.25">
      <c r="B15" s="118">
        <v>3214</v>
      </c>
      <c r="C15" s="10">
        <v>664</v>
      </c>
      <c r="F15" s="118">
        <v>3227</v>
      </c>
      <c r="G15" s="119">
        <v>1328</v>
      </c>
      <c r="I15" s="118">
        <v>3227</v>
      </c>
      <c r="J15" s="10">
        <v>1328</v>
      </c>
    </row>
    <row r="16" spans="2:10" x14ac:dyDescent="0.25">
      <c r="B16" s="118">
        <v>3221</v>
      </c>
      <c r="C16" s="10">
        <v>5441</v>
      </c>
      <c r="F16" s="118">
        <v>3231</v>
      </c>
      <c r="G16" s="119">
        <v>9290</v>
      </c>
      <c r="I16" s="118">
        <v>3231</v>
      </c>
      <c r="J16" s="10">
        <v>9290</v>
      </c>
    </row>
    <row r="17" spans="2:10" x14ac:dyDescent="0.25">
      <c r="B17" s="118">
        <v>3221</v>
      </c>
      <c r="C17" s="10">
        <v>1725</v>
      </c>
      <c r="F17" s="118">
        <v>3232</v>
      </c>
      <c r="G17" s="119">
        <v>28083</v>
      </c>
      <c r="I17" s="118">
        <v>3232</v>
      </c>
      <c r="J17" s="10">
        <v>28083</v>
      </c>
    </row>
    <row r="18" spans="2:10" x14ac:dyDescent="0.25">
      <c r="B18" s="118">
        <v>3221</v>
      </c>
      <c r="C18" s="10">
        <v>9955</v>
      </c>
      <c r="F18" s="118">
        <v>3234</v>
      </c>
      <c r="G18" s="119">
        <v>20572</v>
      </c>
      <c r="I18" s="118">
        <v>3234</v>
      </c>
      <c r="J18" s="10">
        <v>20572</v>
      </c>
    </row>
    <row r="19" spans="2:10" x14ac:dyDescent="0.25">
      <c r="B19" s="118">
        <v>3221</v>
      </c>
      <c r="C19" s="10">
        <v>133</v>
      </c>
      <c r="F19" s="118">
        <v>3235</v>
      </c>
      <c r="G19" s="119">
        <v>2389</v>
      </c>
      <c r="I19" s="118">
        <v>3235</v>
      </c>
      <c r="J19" s="10">
        <v>2389</v>
      </c>
    </row>
    <row r="20" spans="2:10" x14ac:dyDescent="0.25">
      <c r="B20" s="118">
        <v>3221</v>
      </c>
      <c r="C20" s="10">
        <v>4115</v>
      </c>
      <c r="F20" s="118">
        <v>3236</v>
      </c>
      <c r="G20" s="119">
        <v>1061</v>
      </c>
      <c r="I20" s="118">
        <v>3236</v>
      </c>
      <c r="J20" s="10">
        <v>1061</v>
      </c>
    </row>
    <row r="21" spans="2:10" x14ac:dyDescent="0.25">
      <c r="B21" s="118">
        <v>3222</v>
      </c>
      <c r="C21" s="10">
        <v>139701</v>
      </c>
      <c r="F21" s="118">
        <v>3237</v>
      </c>
      <c r="G21" s="119">
        <v>3981</v>
      </c>
      <c r="I21" s="118">
        <v>3237</v>
      </c>
      <c r="J21" s="10">
        <v>3981</v>
      </c>
    </row>
    <row r="22" spans="2:10" x14ac:dyDescent="0.25">
      <c r="B22" s="118">
        <v>3222</v>
      </c>
      <c r="C22" s="10">
        <v>1991</v>
      </c>
      <c r="F22" s="118">
        <v>3238</v>
      </c>
      <c r="G22" s="119">
        <v>3318</v>
      </c>
      <c r="I22" s="118">
        <v>3238</v>
      </c>
      <c r="J22" s="10">
        <v>3318</v>
      </c>
    </row>
    <row r="23" spans="2:10" x14ac:dyDescent="0.25">
      <c r="B23" s="118">
        <v>3223</v>
      </c>
      <c r="C23" s="10">
        <v>28535</v>
      </c>
      <c r="F23" s="118">
        <v>3239</v>
      </c>
      <c r="G23" s="119">
        <v>24288</v>
      </c>
      <c r="I23" s="118">
        <v>3239</v>
      </c>
      <c r="J23" s="10">
        <v>24288</v>
      </c>
    </row>
    <row r="24" spans="2:10" x14ac:dyDescent="0.25">
      <c r="B24" s="118">
        <v>3223</v>
      </c>
      <c r="C24" s="10">
        <v>398</v>
      </c>
      <c r="F24" s="118">
        <v>3292</v>
      </c>
      <c r="G24" s="119">
        <v>2389</v>
      </c>
      <c r="I24" s="118">
        <v>3292</v>
      </c>
      <c r="J24" s="10">
        <v>2389</v>
      </c>
    </row>
    <row r="25" spans="2:10" x14ac:dyDescent="0.25">
      <c r="B25" s="118">
        <v>3223</v>
      </c>
      <c r="C25" s="10">
        <v>53</v>
      </c>
      <c r="F25" s="118">
        <v>3293</v>
      </c>
      <c r="G25" s="119">
        <v>398</v>
      </c>
      <c r="I25" s="118">
        <v>3293</v>
      </c>
      <c r="J25" s="10">
        <v>398</v>
      </c>
    </row>
    <row r="26" spans="2:10" x14ac:dyDescent="0.25">
      <c r="B26" s="118">
        <v>3224</v>
      </c>
      <c r="C26" s="10">
        <v>2654</v>
      </c>
      <c r="F26" s="118">
        <v>3294</v>
      </c>
      <c r="G26" s="119">
        <v>133</v>
      </c>
      <c r="I26" s="118">
        <v>3294</v>
      </c>
      <c r="J26" s="10">
        <v>133</v>
      </c>
    </row>
    <row r="27" spans="2:10" x14ac:dyDescent="0.25">
      <c r="B27" s="118">
        <v>3224</v>
      </c>
      <c r="C27" s="10">
        <v>2655</v>
      </c>
      <c r="F27" s="118">
        <v>3295</v>
      </c>
      <c r="G27" s="119">
        <v>5094</v>
      </c>
      <c r="I27" s="118">
        <v>3295</v>
      </c>
      <c r="J27" s="10">
        <v>5094</v>
      </c>
    </row>
    <row r="28" spans="2:10" x14ac:dyDescent="0.25">
      <c r="B28" s="118">
        <v>3224</v>
      </c>
      <c r="C28" s="10">
        <v>1327</v>
      </c>
      <c r="F28" s="118">
        <v>3299</v>
      </c>
      <c r="G28" s="119">
        <v>1991</v>
      </c>
      <c r="I28" s="118">
        <v>3299</v>
      </c>
      <c r="J28" s="10">
        <v>1991</v>
      </c>
    </row>
    <row r="29" spans="2:10" x14ac:dyDescent="0.25">
      <c r="B29" s="118">
        <v>3225</v>
      </c>
      <c r="C29" s="10">
        <v>7034</v>
      </c>
      <c r="F29" s="118">
        <v>3431</v>
      </c>
      <c r="G29" s="119">
        <v>1062</v>
      </c>
      <c r="I29" s="118">
        <v>3431</v>
      </c>
      <c r="J29" s="10">
        <v>1062</v>
      </c>
    </row>
    <row r="30" spans="2:10" x14ac:dyDescent="0.25">
      <c r="B30" s="118">
        <v>3227</v>
      </c>
      <c r="C30" s="10">
        <v>1328</v>
      </c>
      <c r="F30" s="118">
        <v>3721</v>
      </c>
      <c r="G30" s="119">
        <v>17918</v>
      </c>
      <c r="I30" s="118">
        <v>3721</v>
      </c>
      <c r="J30" s="10">
        <v>17918</v>
      </c>
    </row>
    <row r="31" spans="2:10" x14ac:dyDescent="0.25">
      <c r="B31" s="118">
        <v>3231</v>
      </c>
      <c r="C31" s="10">
        <v>3451</v>
      </c>
      <c r="F31" s="118">
        <v>4221</v>
      </c>
      <c r="G31" s="119">
        <v>25616</v>
      </c>
      <c r="I31" s="118">
        <v>4221</v>
      </c>
      <c r="J31" s="10">
        <v>25616</v>
      </c>
    </row>
    <row r="32" spans="2:10" x14ac:dyDescent="0.25">
      <c r="B32" s="118">
        <v>3231</v>
      </c>
      <c r="C32" s="10">
        <v>4645</v>
      </c>
      <c r="F32" s="118">
        <v>4223</v>
      </c>
      <c r="G32" s="119">
        <v>3982</v>
      </c>
      <c r="I32" s="118">
        <v>4223</v>
      </c>
      <c r="J32" s="10">
        <v>3982</v>
      </c>
    </row>
    <row r="33" spans="2:10" x14ac:dyDescent="0.25">
      <c r="B33" s="118">
        <v>3231</v>
      </c>
      <c r="C33" s="10">
        <v>796</v>
      </c>
      <c r="F33" s="118">
        <v>4227</v>
      </c>
      <c r="G33" s="119">
        <v>664</v>
      </c>
      <c r="I33" s="118">
        <v>4227</v>
      </c>
      <c r="J33" s="10">
        <v>664</v>
      </c>
    </row>
    <row r="34" spans="2:10" x14ac:dyDescent="0.25">
      <c r="B34" s="118">
        <v>3231</v>
      </c>
      <c r="C34" s="10">
        <v>398</v>
      </c>
      <c r="F34" s="118">
        <v>4241</v>
      </c>
      <c r="G34" s="119">
        <v>47581</v>
      </c>
      <c r="I34" s="118">
        <v>4241</v>
      </c>
      <c r="J34" s="10">
        <v>47581</v>
      </c>
    </row>
    <row r="35" spans="2:10" x14ac:dyDescent="0.25">
      <c r="B35" s="118">
        <v>3232</v>
      </c>
      <c r="C35" s="10">
        <v>9290</v>
      </c>
      <c r="F35" s="118" t="s">
        <v>269</v>
      </c>
      <c r="G35" s="119">
        <v>2803665</v>
      </c>
      <c r="I35" s="121" t="s">
        <v>269</v>
      </c>
      <c r="J35" s="122">
        <v>2803665</v>
      </c>
    </row>
    <row r="36" spans="2:10" x14ac:dyDescent="0.25">
      <c r="B36" s="118">
        <v>3232</v>
      </c>
      <c r="C36" s="10">
        <v>18793</v>
      </c>
    </row>
    <row r="37" spans="2:10" x14ac:dyDescent="0.25">
      <c r="B37" s="118">
        <v>3234</v>
      </c>
      <c r="C37" s="10">
        <v>7698</v>
      </c>
    </row>
    <row r="38" spans="2:10" x14ac:dyDescent="0.25">
      <c r="B38" s="118">
        <v>3234</v>
      </c>
      <c r="C38" s="10">
        <v>6636</v>
      </c>
    </row>
    <row r="39" spans="2:10" x14ac:dyDescent="0.25">
      <c r="B39" s="118">
        <v>3234</v>
      </c>
      <c r="C39" s="10">
        <v>1327</v>
      </c>
    </row>
    <row r="40" spans="2:10" x14ac:dyDescent="0.25">
      <c r="B40" s="118">
        <v>3234</v>
      </c>
      <c r="C40" s="10">
        <v>4911</v>
      </c>
    </row>
    <row r="41" spans="2:10" x14ac:dyDescent="0.25">
      <c r="B41" s="118">
        <v>3235</v>
      </c>
      <c r="C41" s="10">
        <v>2389</v>
      </c>
    </row>
    <row r="42" spans="2:10" x14ac:dyDescent="0.25">
      <c r="B42" s="118">
        <v>3236</v>
      </c>
      <c r="C42" s="10">
        <v>265</v>
      </c>
    </row>
    <row r="43" spans="2:10" x14ac:dyDescent="0.25">
      <c r="B43" s="118">
        <v>3236</v>
      </c>
      <c r="C43" s="10">
        <v>796</v>
      </c>
    </row>
    <row r="44" spans="2:10" x14ac:dyDescent="0.25">
      <c r="B44" s="118">
        <v>3237</v>
      </c>
      <c r="C44" s="10">
        <v>1327</v>
      </c>
    </row>
    <row r="45" spans="2:10" x14ac:dyDescent="0.25">
      <c r="B45" s="118">
        <v>3237</v>
      </c>
      <c r="C45" s="10">
        <v>2654</v>
      </c>
    </row>
    <row r="46" spans="2:10" x14ac:dyDescent="0.25">
      <c r="B46" s="118">
        <v>3238</v>
      </c>
      <c r="C46" s="10">
        <v>2920</v>
      </c>
    </row>
    <row r="47" spans="2:10" x14ac:dyDescent="0.25">
      <c r="B47" s="118">
        <v>3238</v>
      </c>
      <c r="C47" s="10">
        <v>398</v>
      </c>
    </row>
    <row r="48" spans="2:10" x14ac:dyDescent="0.25">
      <c r="B48" s="118">
        <v>3239</v>
      </c>
      <c r="C48" s="10">
        <v>1327</v>
      </c>
    </row>
    <row r="49" spans="2:3" x14ac:dyDescent="0.25">
      <c r="B49" s="118">
        <v>3239</v>
      </c>
      <c r="C49" s="10">
        <v>2389</v>
      </c>
    </row>
    <row r="50" spans="2:3" x14ac:dyDescent="0.25">
      <c r="B50" s="118">
        <v>3239</v>
      </c>
      <c r="C50" s="10">
        <v>18581</v>
      </c>
    </row>
    <row r="51" spans="2:3" x14ac:dyDescent="0.25">
      <c r="B51" s="118">
        <v>3239</v>
      </c>
      <c r="C51" s="10">
        <v>1991</v>
      </c>
    </row>
    <row r="52" spans="2:3" x14ac:dyDescent="0.25">
      <c r="B52" s="118">
        <v>3292</v>
      </c>
      <c r="C52" s="10">
        <v>2389</v>
      </c>
    </row>
    <row r="53" spans="2:3" x14ac:dyDescent="0.25">
      <c r="B53" s="118">
        <v>3293</v>
      </c>
      <c r="C53" s="10">
        <v>398</v>
      </c>
    </row>
    <row r="54" spans="2:3" x14ac:dyDescent="0.25">
      <c r="B54" s="118">
        <v>3294</v>
      </c>
      <c r="C54" s="10">
        <v>133</v>
      </c>
    </row>
    <row r="55" spans="2:3" x14ac:dyDescent="0.25">
      <c r="B55" s="118">
        <v>3295</v>
      </c>
      <c r="C55" s="10">
        <v>4961</v>
      </c>
    </row>
    <row r="56" spans="2:3" x14ac:dyDescent="0.25">
      <c r="B56" s="118">
        <v>3295</v>
      </c>
      <c r="C56" s="10">
        <v>133</v>
      </c>
    </row>
    <row r="57" spans="2:3" x14ac:dyDescent="0.25">
      <c r="B57" s="118">
        <v>3299</v>
      </c>
      <c r="C57" s="10">
        <v>1991</v>
      </c>
    </row>
    <row r="58" spans="2:3" x14ac:dyDescent="0.25">
      <c r="B58" s="118">
        <v>3431</v>
      </c>
      <c r="C58" s="10">
        <v>1062</v>
      </c>
    </row>
    <row r="59" spans="2:3" x14ac:dyDescent="0.25">
      <c r="B59" s="118">
        <v>3721</v>
      </c>
      <c r="C59" s="10">
        <v>17918</v>
      </c>
    </row>
    <row r="60" spans="2:3" x14ac:dyDescent="0.25">
      <c r="B60" s="118">
        <v>4221</v>
      </c>
      <c r="C60" s="10">
        <v>21634</v>
      </c>
    </row>
    <row r="61" spans="2:3" x14ac:dyDescent="0.25">
      <c r="B61" s="118">
        <v>4221</v>
      </c>
      <c r="C61" s="10">
        <v>3982</v>
      </c>
    </row>
    <row r="62" spans="2:3" x14ac:dyDescent="0.25">
      <c r="B62" s="118">
        <v>4223</v>
      </c>
      <c r="C62" s="10">
        <v>3982</v>
      </c>
    </row>
    <row r="63" spans="2:3" x14ac:dyDescent="0.25">
      <c r="B63" s="118">
        <v>4227</v>
      </c>
      <c r="C63" s="10">
        <v>664</v>
      </c>
    </row>
    <row r="64" spans="2:3" x14ac:dyDescent="0.25">
      <c r="B64" s="118">
        <v>4241</v>
      </c>
      <c r="C64" s="10">
        <v>47581</v>
      </c>
    </row>
    <row r="65" spans="2:3" x14ac:dyDescent="0.25">
      <c r="B65" s="121" t="s">
        <v>269</v>
      </c>
      <c r="C65" s="122">
        <v>2803665</v>
      </c>
    </row>
  </sheetData>
  <autoFilter ref="B2:B64" xr:uid="{C92B1D72-4F15-443B-B9B3-5B5360AAF159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20D44-F87C-4516-9634-28FCEA075B56}">
  <dimension ref="A1:XEE131"/>
  <sheetViews>
    <sheetView topLeftCell="G1" zoomScaleNormal="100" workbookViewId="0">
      <pane xSplit="2" ySplit="1" topLeftCell="I20" activePane="bottomRight" state="frozen"/>
      <selection activeCell="L28" sqref="L28"/>
      <selection pane="topRight" activeCell="L28" sqref="L28"/>
      <selection pane="bottomLeft" activeCell="L28" sqref="L28"/>
      <selection pane="bottomRight" activeCell="L28" sqref="L28"/>
    </sheetView>
  </sheetViews>
  <sheetFormatPr defaultRowHeight="15" x14ac:dyDescent="0.25"/>
  <cols>
    <col min="1" max="2" width="9" hidden="1" customWidth="1" collapsed="1"/>
    <col min="3" max="3" width="42.42578125" hidden="1" customWidth="1" collapsed="1"/>
    <col min="4" max="4" width="12.7109375" hidden="1" customWidth="1" collapsed="1"/>
    <col min="5" max="5" width="15.140625" hidden="1" customWidth="1" collapsed="1"/>
    <col min="6" max="6" width="9.140625" hidden="1" customWidth="1"/>
    <col min="7" max="7" width="17.5703125" bestFit="1" customWidth="1"/>
    <col min="8" max="8" width="11.28515625" bestFit="1" customWidth="1"/>
    <col min="9" max="9" width="19.5703125" bestFit="1" customWidth="1"/>
    <col min="10" max="10" width="17.5703125" bestFit="1" customWidth="1"/>
    <col min="11" max="11" width="9" bestFit="1" customWidth="1"/>
    <col min="12" max="12" width="10" bestFit="1" customWidth="1"/>
    <col min="13" max="13" width="9" bestFit="1" customWidth="1"/>
    <col min="14" max="14" width="7" bestFit="1" customWidth="1"/>
    <col min="15" max="15" width="8" bestFit="1" customWidth="1"/>
    <col min="16" max="16" width="7" bestFit="1" customWidth="1"/>
    <col min="17" max="17" width="9" bestFit="1" customWidth="1"/>
    <col min="18" max="19" width="8" bestFit="1" customWidth="1"/>
    <col min="20" max="20" width="4" bestFit="1" customWidth="1"/>
    <col min="21" max="21" width="24.5703125" bestFit="1" customWidth="1"/>
    <col min="22" max="22" width="22.5703125" bestFit="1" customWidth="1"/>
  </cols>
  <sheetData>
    <row r="1" spans="1:10" x14ac:dyDescent="0.25">
      <c r="A1" s="107" t="s">
        <v>0</v>
      </c>
      <c r="B1" s="104" t="s">
        <v>1</v>
      </c>
      <c r="C1" s="104" t="s">
        <v>2</v>
      </c>
      <c r="D1" s="105" t="s">
        <v>3</v>
      </c>
      <c r="E1" s="4" t="s">
        <v>210</v>
      </c>
      <c r="H1" s="120" t="s">
        <v>268</v>
      </c>
      <c r="I1" s="120" t="s">
        <v>273</v>
      </c>
      <c r="J1" s="120" t="s">
        <v>274</v>
      </c>
    </row>
    <row r="2" spans="1:10" x14ac:dyDescent="0.25">
      <c r="A2" s="154" t="s">
        <v>105</v>
      </c>
      <c r="B2" s="150">
        <v>311</v>
      </c>
      <c r="C2" s="93" t="s">
        <v>108</v>
      </c>
      <c r="D2" s="94">
        <v>132076</v>
      </c>
      <c r="E2" s="8">
        <v>75413.45</v>
      </c>
      <c r="H2" s="124">
        <v>29</v>
      </c>
      <c r="I2" s="125"/>
      <c r="J2" s="125">
        <v>791.02</v>
      </c>
    </row>
    <row r="3" spans="1:10" x14ac:dyDescent="0.25">
      <c r="A3" s="154" t="s">
        <v>105</v>
      </c>
      <c r="B3" s="150">
        <v>312</v>
      </c>
      <c r="C3" s="93" t="s">
        <v>110</v>
      </c>
      <c r="D3" s="94">
        <v>2382</v>
      </c>
      <c r="E3" s="8">
        <v>414.33</v>
      </c>
      <c r="H3" s="152">
        <v>313</v>
      </c>
      <c r="I3" s="10"/>
      <c r="J3" s="10">
        <v>6.05</v>
      </c>
    </row>
    <row r="4" spans="1:10" x14ac:dyDescent="0.25">
      <c r="A4" s="154" t="s">
        <v>105</v>
      </c>
      <c r="B4" s="150">
        <v>312</v>
      </c>
      <c r="C4" s="93" t="s">
        <v>112</v>
      </c>
      <c r="D4" s="94">
        <v>977</v>
      </c>
      <c r="E4" s="8">
        <v>0</v>
      </c>
      <c r="H4" s="152">
        <v>321</v>
      </c>
      <c r="I4" s="10"/>
      <c r="J4" s="10">
        <v>153.08000000000001</v>
      </c>
    </row>
    <row r="5" spans="1:10" x14ac:dyDescent="0.25">
      <c r="A5" s="154" t="s">
        <v>105</v>
      </c>
      <c r="B5" s="150">
        <v>312</v>
      </c>
      <c r="C5" s="93" t="s">
        <v>114</v>
      </c>
      <c r="D5" s="94">
        <v>1787</v>
      </c>
      <c r="E5" s="8">
        <v>2700</v>
      </c>
      <c r="H5" s="152">
        <v>322</v>
      </c>
      <c r="I5" s="10"/>
      <c r="J5" s="10">
        <v>139.44999999999999</v>
      </c>
    </row>
    <row r="6" spans="1:10" x14ac:dyDescent="0.25">
      <c r="A6" s="154" t="s">
        <v>105</v>
      </c>
      <c r="B6" s="150">
        <v>313</v>
      </c>
      <c r="C6" s="93" t="s">
        <v>116</v>
      </c>
      <c r="D6" s="94">
        <v>22513</v>
      </c>
      <c r="E6" s="8">
        <v>12467.77</v>
      </c>
      <c r="H6" s="152">
        <v>323</v>
      </c>
      <c r="I6" s="10"/>
      <c r="J6" s="10">
        <v>492.44</v>
      </c>
    </row>
    <row r="7" spans="1:10" x14ac:dyDescent="0.25">
      <c r="A7" s="154" t="s">
        <v>105</v>
      </c>
      <c r="B7" s="150">
        <v>321</v>
      </c>
      <c r="C7" s="93" t="s">
        <v>12</v>
      </c>
      <c r="D7" s="94">
        <v>357</v>
      </c>
      <c r="E7" s="8">
        <v>106.2</v>
      </c>
      <c r="H7" s="124" t="s">
        <v>105</v>
      </c>
      <c r="I7" s="125">
        <v>279249</v>
      </c>
      <c r="J7" s="125">
        <v>143428.65999999997</v>
      </c>
    </row>
    <row r="8" spans="1:10" x14ac:dyDescent="0.25">
      <c r="A8" s="154" t="s">
        <v>105</v>
      </c>
      <c r="B8" s="150">
        <v>321</v>
      </c>
      <c r="C8" s="93" t="s">
        <v>242</v>
      </c>
      <c r="D8" s="94"/>
      <c r="E8" s="8">
        <v>39.28</v>
      </c>
      <c r="H8" s="152">
        <v>311</v>
      </c>
      <c r="I8" s="10">
        <v>218554</v>
      </c>
      <c r="J8" s="10">
        <v>113459.4</v>
      </c>
    </row>
    <row r="9" spans="1:10" x14ac:dyDescent="0.25">
      <c r="A9" s="154" t="s">
        <v>105</v>
      </c>
      <c r="B9" s="150">
        <v>321</v>
      </c>
      <c r="C9" s="93" t="s">
        <v>118</v>
      </c>
      <c r="D9" s="94">
        <v>12448</v>
      </c>
      <c r="E9" s="8">
        <v>5890.02</v>
      </c>
      <c r="H9" s="152">
        <v>312</v>
      </c>
      <c r="I9" s="10">
        <v>6622</v>
      </c>
      <c r="J9" s="10">
        <v>4181.84</v>
      </c>
    </row>
    <row r="10" spans="1:10" x14ac:dyDescent="0.25">
      <c r="A10" s="154" t="s">
        <v>105</v>
      </c>
      <c r="B10" s="150">
        <v>311</v>
      </c>
      <c r="C10" s="93" t="s">
        <v>108</v>
      </c>
      <c r="D10" s="94">
        <v>16195</v>
      </c>
      <c r="E10" s="8">
        <v>12229.42</v>
      </c>
      <c r="H10" s="152">
        <v>313</v>
      </c>
      <c r="I10" s="10">
        <v>39919</v>
      </c>
      <c r="J10" s="10">
        <v>18930.05</v>
      </c>
    </row>
    <row r="11" spans="1:10" x14ac:dyDescent="0.25">
      <c r="A11" s="154" t="s">
        <v>105</v>
      </c>
      <c r="B11" s="150">
        <v>312</v>
      </c>
      <c r="C11" s="93" t="s">
        <v>110</v>
      </c>
      <c r="D11" s="94">
        <v>225</v>
      </c>
      <c r="E11" s="8">
        <v>0</v>
      </c>
      <c r="H11" s="152">
        <v>321</v>
      </c>
      <c r="I11" s="10">
        <v>14154</v>
      </c>
      <c r="J11" s="10">
        <v>6857.37</v>
      </c>
    </row>
    <row r="12" spans="1:10" x14ac:dyDescent="0.25">
      <c r="A12" s="154" t="s">
        <v>105</v>
      </c>
      <c r="B12" s="150">
        <v>312</v>
      </c>
      <c r="C12" s="93" t="s">
        <v>112</v>
      </c>
      <c r="D12" s="94">
        <v>1040</v>
      </c>
      <c r="E12" s="8">
        <v>467.51</v>
      </c>
      <c r="H12" s="124" t="s">
        <v>179</v>
      </c>
      <c r="I12" s="125">
        <v>597</v>
      </c>
      <c r="J12" s="125"/>
    </row>
    <row r="13" spans="1:10" x14ac:dyDescent="0.25">
      <c r="A13" s="154" t="s">
        <v>105</v>
      </c>
      <c r="B13" s="150">
        <v>312</v>
      </c>
      <c r="C13" s="93" t="s">
        <v>114</v>
      </c>
      <c r="D13" s="94">
        <v>211</v>
      </c>
      <c r="E13" s="8">
        <v>600</v>
      </c>
      <c r="H13" s="152">
        <v>424</v>
      </c>
      <c r="I13" s="10">
        <v>597</v>
      </c>
      <c r="J13" s="10"/>
    </row>
    <row r="14" spans="1:10" x14ac:dyDescent="0.25">
      <c r="A14" s="154" t="s">
        <v>105</v>
      </c>
      <c r="B14" s="150">
        <v>313</v>
      </c>
      <c r="C14" s="93" t="s">
        <v>116</v>
      </c>
      <c r="D14" s="94">
        <v>2747</v>
      </c>
      <c r="E14" s="8">
        <v>2029.3</v>
      </c>
      <c r="H14" s="124" t="s">
        <v>4</v>
      </c>
      <c r="I14" s="125">
        <v>166034</v>
      </c>
      <c r="J14" s="125">
        <v>73201.109999999986</v>
      </c>
    </row>
    <row r="15" spans="1:10" x14ac:dyDescent="0.25">
      <c r="A15" s="154" t="s">
        <v>105</v>
      </c>
      <c r="B15" s="150">
        <v>321</v>
      </c>
      <c r="C15" s="93" t="s">
        <v>12</v>
      </c>
      <c r="D15" s="94">
        <v>84</v>
      </c>
      <c r="E15" s="8">
        <v>106.2</v>
      </c>
      <c r="H15" s="152">
        <v>321</v>
      </c>
      <c r="I15" s="10">
        <v>9689</v>
      </c>
      <c r="J15" s="10">
        <v>6685.1</v>
      </c>
    </row>
    <row r="16" spans="1:10" x14ac:dyDescent="0.25">
      <c r="A16" s="154" t="s">
        <v>105</v>
      </c>
      <c r="B16" s="150">
        <v>321</v>
      </c>
      <c r="C16" s="93" t="s">
        <v>118</v>
      </c>
      <c r="D16" s="94">
        <v>1265</v>
      </c>
      <c r="E16" s="8">
        <v>715.67</v>
      </c>
      <c r="H16" s="152">
        <v>322</v>
      </c>
      <c r="I16" s="10">
        <v>50089</v>
      </c>
      <c r="J16" s="10">
        <v>25639.75</v>
      </c>
    </row>
    <row r="17" spans="1:10" x14ac:dyDescent="0.25">
      <c r="A17" s="154" t="s">
        <v>105</v>
      </c>
      <c r="B17" s="150">
        <v>311</v>
      </c>
      <c r="C17" s="93" t="s">
        <v>108</v>
      </c>
      <c r="D17" s="94">
        <v>70283</v>
      </c>
      <c r="E17" s="8">
        <v>25816.53</v>
      </c>
      <c r="H17" s="152">
        <v>323</v>
      </c>
      <c r="I17" s="10">
        <v>84223</v>
      </c>
      <c r="J17" s="10">
        <v>38304.449999999997</v>
      </c>
    </row>
    <row r="18" spans="1:10" x14ac:dyDescent="0.25">
      <c r="A18" s="154" t="s">
        <v>105</v>
      </c>
      <c r="B18" s="150">
        <v>313</v>
      </c>
      <c r="C18" s="93" t="s">
        <v>116</v>
      </c>
      <c r="D18" s="94">
        <v>14659</v>
      </c>
      <c r="E18" s="8">
        <v>4432.9799999999996</v>
      </c>
      <c r="H18" s="152">
        <v>329</v>
      </c>
      <c r="I18" s="10">
        <v>5044</v>
      </c>
      <c r="J18" s="10">
        <v>2028.97</v>
      </c>
    </row>
    <row r="19" spans="1:10" x14ac:dyDescent="0.25">
      <c r="A19" s="154" t="s">
        <v>179</v>
      </c>
      <c r="B19" s="150">
        <v>424</v>
      </c>
      <c r="C19" s="93" t="s">
        <v>161</v>
      </c>
      <c r="D19" s="94">
        <v>597</v>
      </c>
      <c r="E19" s="8"/>
      <c r="H19" s="152">
        <v>343</v>
      </c>
      <c r="I19" s="10">
        <v>1062</v>
      </c>
      <c r="J19" s="10">
        <v>542.84</v>
      </c>
    </row>
    <row r="20" spans="1:10" x14ac:dyDescent="0.25">
      <c r="A20" s="155">
        <v>29</v>
      </c>
      <c r="B20" s="151">
        <v>313</v>
      </c>
      <c r="C20" s="93" t="s">
        <v>250</v>
      </c>
      <c r="D20" s="94"/>
      <c r="E20" s="8">
        <v>6.05</v>
      </c>
      <c r="H20" s="152">
        <v>422</v>
      </c>
      <c r="I20" s="10">
        <v>15927</v>
      </c>
      <c r="J20" s="10">
        <v>0</v>
      </c>
    </row>
    <row r="21" spans="1:10" x14ac:dyDescent="0.25">
      <c r="A21" s="155">
        <v>29</v>
      </c>
      <c r="B21" s="150">
        <v>321</v>
      </c>
      <c r="C21" s="93" t="s">
        <v>12</v>
      </c>
      <c r="D21" s="94"/>
      <c r="E21" s="8">
        <v>53.1</v>
      </c>
      <c r="H21" s="124" t="s">
        <v>127</v>
      </c>
      <c r="I21" s="125">
        <v>2522</v>
      </c>
      <c r="J21" s="125">
        <v>172.86</v>
      </c>
    </row>
    <row r="22" spans="1:10" x14ac:dyDescent="0.25">
      <c r="A22" s="155">
        <v>29</v>
      </c>
      <c r="B22" s="150">
        <v>321</v>
      </c>
      <c r="C22" s="93" t="s">
        <v>242</v>
      </c>
      <c r="D22" s="94"/>
      <c r="E22" s="8">
        <v>99.98</v>
      </c>
      <c r="H22" s="152">
        <v>322</v>
      </c>
      <c r="I22" s="10">
        <v>2522</v>
      </c>
      <c r="J22" s="10">
        <v>172.86</v>
      </c>
    </row>
    <row r="23" spans="1:10" x14ac:dyDescent="0.25">
      <c r="A23" s="155">
        <v>29</v>
      </c>
      <c r="B23" s="150">
        <v>322</v>
      </c>
      <c r="C23" s="93" t="s">
        <v>26</v>
      </c>
      <c r="D23" s="94"/>
      <c r="E23" s="8">
        <v>68.94</v>
      </c>
      <c r="H23" s="124" t="s">
        <v>123</v>
      </c>
      <c r="I23" s="125">
        <f>SUM(I24:I28)</f>
        <v>86801</v>
      </c>
      <c r="J23" s="125">
        <f>SUM(J24:J28)</f>
        <v>76283.540000000008</v>
      </c>
    </row>
    <row r="24" spans="1:10" x14ac:dyDescent="0.25">
      <c r="A24" s="155">
        <v>29</v>
      </c>
      <c r="B24" s="150">
        <v>322</v>
      </c>
      <c r="C24" s="93" t="s">
        <v>32</v>
      </c>
      <c r="D24" s="94"/>
      <c r="E24" s="8">
        <v>70.510000000000005</v>
      </c>
      <c r="H24" s="152">
        <v>311</v>
      </c>
      <c r="I24" s="10">
        <v>65958</v>
      </c>
      <c r="J24" s="10">
        <v>54112.72</v>
      </c>
    </row>
    <row r="25" spans="1:10" x14ac:dyDescent="0.25">
      <c r="A25" s="155">
        <v>29</v>
      </c>
      <c r="B25" s="150">
        <v>323</v>
      </c>
      <c r="C25" s="93" t="s">
        <v>72</v>
      </c>
      <c r="D25" s="94"/>
      <c r="E25" s="8">
        <v>179.15</v>
      </c>
      <c r="H25" s="152">
        <v>312</v>
      </c>
      <c r="I25" s="10">
        <v>4251</v>
      </c>
      <c r="J25" s="10">
        <v>6000</v>
      </c>
    </row>
    <row r="26" spans="1:10" x14ac:dyDescent="0.25">
      <c r="A26" s="155">
        <v>29</v>
      </c>
      <c r="B26" s="150">
        <v>323</v>
      </c>
      <c r="C26" s="93" t="s">
        <v>243</v>
      </c>
      <c r="D26" s="94"/>
      <c r="E26" s="8">
        <v>73.290000000000006</v>
      </c>
      <c r="H26" s="152">
        <v>313</v>
      </c>
      <c r="I26" s="10">
        <v>8656</v>
      </c>
      <c r="J26" s="10">
        <v>8755.41</v>
      </c>
    </row>
    <row r="27" spans="1:10" x14ac:dyDescent="0.25">
      <c r="A27" s="155">
        <v>29</v>
      </c>
      <c r="B27" s="150">
        <v>323</v>
      </c>
      <c r="C27" s="93" t="s">
        <v>88</v>
      </c>
      <c r="D27" s="94"/>
      <c r="E27" s="8">
        <v>240</v>
      </c>
      <c r="H27" s="152">
        <v>321</v>
      </c>
      <c r="I27" s="10">
        <v>3424</v>
      </c>
      <c r="J27" s="10">
        <v>3958.1600000000003</v>
      </c>
    </row>
    <row r="28" spans="1:10" x14ac:dyDescent="0.25">
      <c r="A28" s="154" t="s">
        <v>4</v>
      </c>
      <c r="B28" s="150">
        <v>321</v>
      </c>
      <c r="C28" s="93" t="s">
        <v>12</v>
      </c>
      <c r="D28" s="94">
        <v>5309</v>
      </c>
      <c r="E28" s="8">
        <v>3136.44</v>
      </c>
      <c r="H28" s="152">
        <v>322</v>
      </c>
      <c r="I28" s="10">
        <v>4512</v>
      </c>
      <c r="J28" s="10">
        <v>3457.25</v>
      </c>
    </row>
    <row r="29" spans="1:10" x14ac:dyDescent="0.25">
      <c r="A29" s="154" t="s">
        <v>4</v>
      </c>
      <c r="B29" s="150">
        <v>321</v>
      </c>
      <c r="C29" s="93" t="s">
        <v>14</v>
      </c>
      <c r="D29" s="94">
        <v>664</v>
      </c>
      <c r="E29" s="8">
        <v>629.54</v>
      </c>
      <c r="H29" s="124" t="s">
        <v>142</v>
      </c>
      <c r="I29" s="125">
        <v>2030544</v>
      </c>
      <c r="J29" s="125">
        <v>930484.8899999999</v>
      </c>
    </row>
    <row r="30" spans="1:10" x14ac:dyDescent="0.25">
      <c r="A30" s="154" t="s">
        <v>4</v>
      </c>
      <c r="B30" s="150">
        <v>321</v>
      </c>
      <c r="C30" s="93" t="s">
        <v>16</v>
      </c>
      <c r="D30" s="94">
        <v>1725</v>
      </c>
      <c r="E30" s="8">
        <v>2042.21</v>
      </c>
      <c r="H30" s="152">
        <v>311</v>
      </c>
      <c r="I30" s="10">
        <v>1668127</v>
      </c>
      <c r="J30" s="10">
        <v>757721.96</v>
      </c>
    </row>
    <row r="31" spans="1:10" x14ac:dyDescent="0.25">
      <c r="A31" s="154" t="s">
        <v>4</v>
      </c>
      <c r="B31" s="150">
        <v>321</v>
      </c>
      <c r="C31" s="93" t="s">
        <v>18</v>
      </c>
      <c r="D31" s="94"/>
      <c r="E31" s="8">
        <v>58.7</v>
      </c>
      <c r="H31" s="152">
        <v>312</v>
      </c>
      <c r="I31" s="10">
        <v>61040</v>
      </c>
      <c r="J31" s="10">
        <v>30243.95</v>
      </c>
    </row>
    <row r="32" spans="1:10" x14ac:dyDescent="0.25">
      <c r="A32" s="154" t="s">
        <v>4</v>
      </c>
      <c r="B32" s="150">
        <v>321</v>
      </c>
      <c r="C32" s="93" t="s">
        <v>20</v>
      </c>
      <c r="D32" s="94">
        <v>1327</v>
      </c>
      <c r="E32" s="8">
        <v>818.21</v>
      </c>
      <c r="H32" s="152">
        <v>313</v>
      </c>
      <c r="I32" s="10">
        <v>269938</v>
      </c>
      <c r="J32" s="10">
        <v>123045.2</v>
      </c>
    </row>
    <row r="33" spans="1:14" x14ac:dyDescent="0.25">
      <c r="A33" s="154" t="s">
        <v>4</v>
      </c>
      <c r="B33" s="150">
        <v>321</v>
      </c>
      <c r="C33" s="93" t="s">
        <v>22</v>
      </c>
      <c r="D33" s="94">
        <v>664</v>
      </c>
      <c r="E33" s="8">
        <v>0</v>
      </c>
      <c r="H33" s="152">
        <v>321</v>
      </c>
      <c r="I33" s="10">
        <v>26478</v>
      </c>
      <c r="J33" s="10">
        <v>17000.5</v>
      </c>
    </row>
    <row r="34" spans="1:14" x14ac:dyDescent="0.25">
      <c r="A34" s="154" t="s">
        <v>4</v>
      </c>
      <c r="B34" s="150">
        <v>322</v>
      </c>
      <c r="C34" s="93" t="s">
        <v>24</v>
      </c>
      <c r="D34" s="94">
        <v>4645</v>
      </c>
      <c r="E34" s="8">
        <v>3095.29</v>
      </c>
      <c r="H34" s="152">
        <v>329</v>
      </c>
      <c r="I34" s="10">
        <v>4961</v>
      </c>
      <c r="J34" s="10">
        <v>2473.2800000000002</v>
      </c>
    </row>
    <row r="35" spans="1:14" x14ac:dyDescent="0.25">
      <c r="A35" s="154" t="s">
        <v>4</v>
      </c>
      <c r="B35" s="150">
        <v>322</v>
      </c>
      <c r="C35" s="93" t="s">
        <v>26</v>
      </c>
      <c r="D35" s="94">
        <v>1327</v>
      </c>
      <c r="E35" s="8">
        <v>1638.62</v>
      </c>
      <c r="H35" s="124" t="s">
        <v>154</v>
      </c>
      <c r="I35" s="125">
        <f>SUM(I36:I44)</f>
        <v>237918</v>
      </c>
      <c r="J35" s="125">
        <f>SUM(J36:J44)</f>
        <v>124740.06</v>
      </c>
    </row>
    <row r="36" spans="1:14" x14ac:dyDescent="0.25">
      <c r="A36" s="154" t="s">
        <v>4</v>
      </c>
      <c r="B36" s="150">
        <v>322</v>
      </c>
      <c r="C36" s="93" t="s">
        <v>28</v>
      </c>
      <c r="D36" s="94">
        <v>5973</v>
      </c>
      <c r="E36" s="8">
        <v>2963.61</v>
      </c>
      <c r="H36" s="152">
        <v>313</v>
      </c>
      <c r="I36" s="10"/>
      <c r="J36" s="10">
        <v>25.72</v>
      </c>
    </row>
    <row r="37" spans="1:14" x14ac:dyDescent="0.25">
      <c r="A37" s="154" t="s">
        <v>4</v>
      </c>
      <c r="B37" s="150">
        <v>322</v>
      </c>
      <c r="C37" s="93" t="s">
        <v>30</v>
      </c>
      <c r="D37" s="94">
        <v>133</v>
      </c>
      <c r="E37" s="8">
        <v>0</v>
      </c>
      <c r="H37" s="152">
        <v>321</v>
      </c>
      <c r="I37" s="10"/>
      <c r="J37" s="10">
        <v>79.650000000000006</v>
      </c>
    </row>
    <row r="38" spans="1:14" x14ac:dyDescent="0.25">
      <c r="A38" s="154" t="s">
        <v>4</v>
      </c>
      <c r="B38" s="150">
        <v>322</v>
      </c>
      <c r="C38" s="93" t="s">
        <v>32</v>
      </c>
      <c r="D38" s="94">
        <v>3451</v>
      </c>
      <c r="E38" s="8">
        <v>186.99</v>
      </c>
      <c r="H38" s="152">
        <v>322</v>
      </c>
      <c r="I38" s="10">
        <v>149922</v>
      </c>
      <c r="J38" s="10">
        <v>99664.6</v>
      </c>
    </row>
    <row r="39" spans="1:14" x14ac:dyDescent="0.25">
      <c r="A39" s="154" t="s">
        <v>4</v>
      </c>
      <c r="B39" s="150">
        <v>322</v>
      </c>
      <c r="C39" s="93" t="s">
        <v>34</v>
      </c>
      <c r="D39" s="94">
        <v>25217</v>
      </c>
      <c r="E39" s="8">
        <v>13124.45</v>
      </c>
      <c r="H39" s="152">
        <v>323</v>
      </c>
      <c r="I39" s="10">
        <v>8759</v>
      </c>
      <c r="J39" s="10">
        <v>3225.25</v>
      </c>
    </row>
    <row r="40" spans="1:14" x14ac:dyDescent="0.25">
      <c r="A40" s="154" t="s">
        <v>4</v>
      </c>
      <c r="B40" s="150">
        <v>322</v>
      </c>
      <c r="C40" s="93" t="s">
        <v>36</v>
      </c>
      <c r="D40" s="94">
        <v>53</v>
      </c>
      <c r="E40" s="8">
        <v>15.02</v>
      </c>
      <c r="H40" s="152">
        <v>324</v>
      </c>
      <c r="I40" s="10"/>
      <c r="J40" s="10">
        <v>343.02</v>
      </c>
      <c r="L40" s="124"/>
      <c r="M40" s="153"/>
      <c r="N40" s="153"/>
    </row>
    <row r="41" spans="1:14" x14ac:dyDescent="0.25">
      <c r="A41" s="154" t="s">
        <v>4</v>
      </c>
      <c r="B41" s="150">
        <v>322</v>
      </c>
      <c r="C41" s="93" t="s">
        <v>38</v>
      </c>
      <c r="D41" s="94">
        <v>2654</v>
      </c>
      <c r="E41" s="8">
        <v>3517.23</v>
      </c>
      <c r="H41" s="152">
        <v>372</v>
      </c>
      <c r="I41" s="10">
        <v>17918</v>
      </c>
      <c r="J41" s="10">
        <v>17088.04</v>
      </c>
      <c r="L41" s="152"/>
      <c r="M41" s="119"/>
      <c r="N41" s="119"/>
    </row>
    <row r="42" spans="1:14" x14ac:dyDescent="0.25">
      <c r="A42" s="154" t="s">
        <v>4</v>
      </c>
      <c r="B42" s="150">
        <v>322</v>
      </c>
      <c r="C42" s="93" t="s">
        <v>40</v>
      </c>
      <c r="D42" s="94">
        <v>1991</v>
      </c>
      <c r="E42" s="8">
        <v>479.91</v>
      </c>
      <c r="H42" s="152">
        <v>381</v>
      </c>
      <c r="I42" s="10"/>
      <c r="J42" s="10">
        <v>1815.22</v>
      </c>
      <c r="L42" s="152"/>
      <c r="M42" s="119"/>
      <c r="N42" s="119"/>
    </row>
    <row r="43" spans="1:14" x14ac:dyDescent="0.25">
      <c r="A43" s="154" t="s">
        <v>4</v>
      </c>
      <c r="B43" s="150">
        <v>322</v>
      </c>
      <c r="C43" s="93" t="s">
        <v>42</v>
      </c>
      <c r="D43" s="94">
        <v>1327</v>
      </c>
      <c r="E43" s="8">
        <v>0</v>
      </c>
      <c r="H43" s="152">
        <v>422</v>
      </c>
      <c r="I43" s="10">
        <v>14335</v>
      </c>
      <c r="J43" s="10">
        <v>2498.56</v>
      </c>
      <c r="L43" s="152"/>
      <c r="M43" s="119"/>
      <c r="N43" s="119"/>
    </row>
    <row r="44" spans="1:14" x14ac:dyDescent="0.25">
      <c r="A44" s="154" t="s">
        <v>4</v>
      </c>
      <c r="B44" s="150">
        <v>322</v>
      </c>
      <c r="C44" s="93" t="s">
        <v>44</v>
      </c>
      <c r="D44" s="94">
        <v>2654</v>
      </c>
      <c r="E44" s="8">
        <v>618.63</v>
      </c>
      <c r="H44" s="152">
        <v>424</v>
      </c>
      <c r="I44" s="10">
        <v>46984</v>
      </c>
      <c r="J44" s="10">
        <v>0</v>
      </c>
      <c r="L44" s="152"/>
      <c r="M44" s="119"/>
      <c r="N44" s="119"/>
    </row>
    <row r="45" spans="1:14" x14ac:dyDescent="0.25">
      <c r="A45" s="154" t="s">
        <v>4</v>
      </c>
      <c r="B45" s="150">
        <v>322</v>
      </c>
      <c r="C45" s="93" t="s">
        <v>46</v>
      </c>
      <c r="D45" s="94">
        <v>664</v>
      </c>
      <c r="E45" s="8">
        <v>0</v>
      </c>
      <c r="H45" s="121" t="s">
        <v>269</v>
      </c>
      <c r="I45" s="122">
        <f>+I35+I29+I23+I21+I14+I12+I7+I2</f>
        <v>2803665</v>
      </c>
      <c r="J45" s="122">
        <f>+J35+J29+J23+J21+J14+J12+J7+J2</f>
        <v>1349102.14</v>
      </c>
    </row>
    <row r="46" spans="1:14" x14ac:dyDescent="0.25">
      <c r="A46" s="154" t="s">
        <v>4</v>
      </c>
      <c r="B46" s="150">
        <v>323</v>
      </c>
      <c r="C46" s="93" t="s">
        <v>48</v>
      </c>
      <c r="D46" s="94">
        <v>3451</v>
      </c>
      <c r="E46" s="8">
        <v>1260.3</v>
      </c>
    </row>
    <row r="47" spans="1:14" x14ac:dyDescent="0.25">
      <c r="A47" s="154" t="s">
        <v>4</v>
      </c>
      <c r="B47" s="150">
        <v>323</v>
      </c>
      <c r="C47" s="93" t="s">
        <v>50</v>
      </c>
      <c r="D47" s="94">
        <v>4645</v>
      </c>
      <c r="E47" s="8">
        <v>2127.2399999999998</v>
      </c>
    </row>
    <row r="48" spans="1:14" x14ac:dyDescent="0.25">
      <c r="A48" s="154" t="s">
        <v>4</v>
      </c>
      <c r="B48" s="150">
        <v>323</v>
      </c>
      <c r="C48" s="93" t="s">
        <v>52</v>
      </c>
      <c r="D48" s="94">
        <v>796</v>
      </c>
      <c r="E48" s="8">
        <v>168.62</v>
      </c>
    </row>
    <row r="49" spans="1:5" x14ac:dyDescent="0.25">
      <c r="A49" s="154" t="s">
        <v>4</v>
      </c>
      <c r="B49" s="150">
        <v>323</v>
      </c>
      <c r="C49" s="93" t="s">
        <v>54</v>
      </c>
      <c r="D49" s="94">
        <v>398</v>
      </c>
      <c r="E49" s="8">
        <v>257.44</v>
      </c>
    </row>
    <row r="50" spans="1:5" x14ac:dyDescent="0.25">
      <c r="A50" s="154" t="s">
        <v>4</v>
      </c>
      <c r="B50" s="150">
        <v>323</v>
      </c>
      <c r="C50" s="93" t="s">
        <v>56</v>
      </c>
      <c r="D50" s="94">
        <v>7963</v>
      </c>
      <c r="E50" s="8">
        <v>2164.44</v>
      </c>
    </row>
    <row r="51" spans="1:5" x14ac:dyDescent="0.25">
      <c r="A51" s="154" t="s">
        <v>4</v>
      </c>
      <c r="B51" s="150">
        <v>323</v>
      </c>
      <c r="C51" s="93" t="s">
        <v>58</v>
      </c>
      <c r="D51" s="94">
        <v>15475</v>
      </c>
      <c r="E51" s="8">
        <v>11151.89</v>
      </c>
    </row>
    <row r="52" spans="1:5" x14ac:dyDescent="0.25">
      <c r="A52" s="154" t="s">
        <v>4</v>
      </c>
      <c r="B52" s="150">
        <v>323</v>
      </c>
      <c r="C52" s="93" t="s">
        <v>60</v>
      </c>
      <c r="D52" s="94">
        <v>6636</v>
      </c>
      <c r="E52" s="8">
        <v>2951.99</v>
      </c>
    </row>
    <row r="53" spans="1:5" x14ac:dyDescent="0.25">
      <c r="A53" s="154" t="s">
        <v>4</v>
      </c>
      <c r="B53" s="150">
        <v>323</v>
      </c>
      <c r="C53" s="93" t="s">
        <v>62</v>
      </c>
      <c r="D53" s="94">
        <v>5707</v>
      </c>
      <c r="E53" s="8">
        <v>2134.35</v>
      </c>
    </row>
    <row r="54" spans="1:5" x14ac:dyDescent="0.25">
      <c r="A54" s="154" t="s">
        <v>4</v>
      </c>
      <c r="B54" s="150">
        <v>323</v>
      </c>
      <c r="C54" s="93" t="s">
        <v>64</v>
      </c>
      <c r="D54" s="94">
        <v>1327</v>
      </c>
      <c r="E54" s="8">
        <v>547.5</v>
      </c>
    </row>
    <row r="55" spans="1:5" x14ac:dyDescent="0.25">
      <c r="A55" s="154" t="s">
        <v>4</v>
      </c>
      <c r="B55" s="150">
        <v>323</v>
      </c>
      <c r="C55" s="93" t="s">
        <v>66</v>
      </c>
      <c r="D55" s="94">
        <v>4911</v>
      </c>
      <c r="E55" s="8">
        <v>2529.31</v>
      </c>
    </row>
    <row r="56" spans="1:5" x14ac:dyDescent="0.25">
      <c r="A56" s="154" t="s">
        <v>4</v>
      </c>
      <c r="B56" s="150">
        <v>323</v>
      </c>
      <c r="C56" s="93" t="s">
        <v>68</v>
      </c>
      <c r="D56" s="94">
        <v>2389</v>
      </c>
      <c r="E56" s="8">
        <v>1128.06</v>
      </c>
    </row>
    <row r="57" spans="1:5" x14ac:dyDescent="0.25">
      <c r="A57" s="154" t="s">
        <v>4</v>
      </c>
      <c r="B57" s="150">
        <v>323</v>
      </c>
      <c r="C57" s="93" t="s">
        <v>70</v>
      </c>
      <c r="D57" s="94"/>
      <c r="E57" s="8">
        <v>228.95</v>
      </c>
    </row>
    <row r="58" spans="1:5" x14ac:dyDescent="0.25">
      <c r="A58" s="154" t="s">
        <v>4</v>
      </c>
      <c r="B58" s="150">
        <v>323</v>
      </c>
      <c r="C58" s="93" t="s">
        <v>72</v>
      </c>
      <c r="D58" s="94"/>
      <c r="E58" s="8">
        <v>0</v>
      </c>
    </row>
    <row r="59" spans="1:5" x14ac:dyDescent="0.25">
      <c r="A59" s="154" t="s">
        <v>4</v>
      </c>
      <c r="B59" s="150">
        <v>323</v>
      </c>
      <c r="C59" s="93" t="s">
        <v>74</v>
      </c>
      <c r="D59" s="94">
        <v>1327</v>
      </c>
      <c r="E59" s="8">
        <v>0</v>
      </c>
    </row>
    <row r="60" spans="1:5" x14ac:dyDescent="0.25">
      <c r="A60" s="154" t="s">
        <v>4</v>
      </c>
      <c r="B60" s="150">
        <v>323</v>
      </c>
      <c r="C60" s="93" t="s">
        <v>76</v>
      </c>
      <c r="D60" s="94">
        <v>2654</v>
      </c>
      <c r="E60" s="8">
        <v>510.8</v>
      </c>
    </row>
    <row r="61" spans="1:5" x14ac:dyDescent="0.25">
      <c r="A61" s="154" t="s">
        <v>4</v>
      </c>
      <c r="B61" s="150">
        <v>323</v>
      </c>
      <c r="C61" s="93" t="s">
        <v>78</v>
      </c>
      <c r="D61" s="94">
        <v>2920</v>
      </c>
      <c r="E61" s="8">
        <v>1137.17</v>
      </c>
    </row>
    <row r="62" spans="1:5" x14ac:dyDescent="0.25">
      <c r="A62" s="154" t="s">
        <v>4</v>
      </c>
      <c r="B62" s="150">
        <v>323</v>
      </c>
      <c r="C62" s="93" t="s">
        <v>80</v>
      </c>
      <c r="D62" s="94">
        <v>398</v>
      </c>
      <c r="E62" s="8">
        <v>136.22999999999999</v>
      </c>
    </row>
    <row r="63" spans="1:5" x14ac:dyDescent="0.25">
      <c r="A63" s="154" t="s">
        <v>4</v>
      </c>
      <c r="B63" s="150">
        <v>323</v>
      </c>
      <c r="C63" s="93" t="s">
        <v>82</v>
      </c>
      <c r="D63" s="94">
        <v>1327</v>
      </c>
      <c r="E63" s="8">
        <v>578.86</v>
      </c>
    </row>
    <row r="64" spans="1:5" x14ac:dyDescent="0.25">
      <c r="A64" s="154" t="s">
        <v>4</v>
      </c>
      <c r="B64" s="150">
        <v>323</v>
      </c>
      <c r="C64" s="93" t="s">
        <v>84</v>
      </c>
      <c r="D64" s="94">
        <v>1327</v>
      </c>
      <c r="E64" s="8">
        <v>440.08</v>
      </c>
    </row>
    <row r="65" spans="1:5" x14ac:dyDescent="0.25">
      <c r="A65" s="154" t="s">
        <v>4</v>
      </c>
      <c r="B65" s="150">
        <v>323</v>
      </c>
      <c r="C65" s="93" t="s">
        <v>86</v>
      </c>
      <c r="D65" s="94">
        <v>18581</v>
      </c>
      <c r="E65" s="8">
        <v>7704.4</v>
      </c>
    </row>
    <row r="66" spans="1:5" x14ac:dyDescent="0.25">
      <c r="A66" s="154" t="s">
        <v>4</v>
      </c>
      <c r="B66" s="150">
        <v>323</v>
      </c>
      <c r="C66" s="93" t="s">
        <v>88</v>
      </c>
      <c r="D66" s="94">
        <v>1991</v>
      </c>
      <c r="E66" s="8">
        <v>1146.82</v>
      </c>
    </row>
    <row r="67" spans="1:5" x14ac:dyDescent="0.25">
      <c r="A67" s="154" t="s">
        <v>4</v>
      </c>
      <c r="B67" s="150">
        <v>329</v>
      </c>
      <c r="C67" s="93" t="s">
        <v>91</v>
      </c>
      <c r="D67" s="94">
        <v>2389</v>
      </c>
      <c r="E67" s="8">
        <v>341.68</v>
      </c>
    </row>
    <row r="68" spans="1:5" x14ac:dyDescent="0.25">
      <c r="A68" s="154" t="s">
        <v>4</v>
      </c>
      <c r="B68" s="150">
        <v>329</v>
      </c>
      <c r="C68" s="93" t="s">
        <v>93</v>
      </c>
      <c r="D68" s="94">
        <v>398</v>
      </c>
      <c r="E68" s="8">
        <v>1501.26</v>
      </c>
    </row>
    <row r="69" spans="1:5" x14ac:dyDescent="0.25">
      <c r="A69" s="154" t="s">
        <v>4</v>
      </c>
      <c r="B69" s="150">
        <v>329</v>
      </c>
      <c r="C69" s="93" t="s">
        <v>95</v>
      </c>
      <c r="D69" s="94">
        <v>133</v>
      </c>
      <c r="E69" s="8">
        <v>53.09</v>
      </c>
    </row>
    <row r="70" spans="1:5" x14ac:dyDescent="0.25">
      <c r="A70" s="154" t="s">
        <v>4</v>
      </c>
      <c r="B70" s="150">
        <v>329</v>
      </c>
      <c r="C70" s="93" t="s">
        <v>97</v>
      </c>
      <c r="D70" s="94">
        <v>133</v>
      </c>
      <c r="E70" s="8">
        <v>0</v>
      </c>
    </row>
    <row r="71" spans="1:5" x14ac:dyDescent="0.25">
      <c r="A71" s="154" t="s">
        <v>4</v>
      </c>
      <c r="B71" s="150">
        <v>329</v>
      </c>
      <c r="C71" s="93" t="s">
        <v>89</v>
      </c>
      <c r="D71" s="94">
        <v>1991</v>
      </c>
      <c r="E71" s="8">
        <v>132.94</v>
      </c>
    </row>
    <row r="72" spans="1:5" x14ac:dyDescent="0.25">
      <c r="A72" s="154" t="s">
        <v>4</v>
      </c>
      <c r="B72" s="150">
        <v>343</v>
      </c>
      <c r="C72" s="93" t="s">
        <v>100</v>
      </c>
      <c r="D72" s="94">
        <v>1062</v>
      </c>
      <c r="E72" s="8">
        <v>542.84</v>
      </c>
    </row>
    <row r="73" spans="1:5" x14ac:dyDescent="0.25">
      <c r="A73" s="154" t="s">
        <v>4</v>
      </c>
      <c r="B73" s="150">
        <v>422</v>
      </c>
      <c r="C73" s="93" t="s">
        <v>136</v>
      </c>
      <c r="D73" s="94">
        <v>15927</v>
      </c>
      <c r="E73" s="8">
        <v>0</v>
      </c>
    </row>
    <row r="74" spans="1:5" x14ac:dyDescent="0.25">
      <c r="A74" s="156" t="s">
        <v>127</v>
      </c>
      <c r="B74" s="157">
        <v>322</v>
      </c>
      <c r="C74" s="158" t="s">
        <v>130</v>
      </c>
      <c r="D74" s="159">
        <v>2522</v>
      </c>
      <c r="E74" s="8">
        <v>172.86</v>
      </c>
    </row>
    <row r="75" spans="1:5" x14ac:dyDescent="0.25">
      <c r="A75" s="154" t="s">
        <v>123</v>
      </c>
      <c r="B75" s="150">
        <v>311</v>
      </c>
      <c r="C75" s="93" t="s">
        <v>108</v>
      </c>
      <c r="D75" s="94">
        <v>65958</v>
      </c>
      <c r="E75" s="8">
        <v>54112.72</v>
      </c>
    </row>
    <row r="76" spans="1:5" x14ac:dyDescent="0.25">
      <c r="A76" s="154" t="s">
        <v>123</v>
      </c>
      <c r="B76" s="150">
        <v>312</v>
      </c>
      <c r="C76" s="93" t="s">
        <v>110</v>
      </c>
      <c r="D76" s="94">
        <v>2087</v>
      </c>
      <c r="E76" s="8">
        <v>0</v>
      </c>
    </row>
    <row r="77" spans="1:5" x14ac:dyDescent="0.25">
      <c r="A77" s="154" t="s">
        <v>123</v>
      </c>
      <c r="B77" s="150">
        <v>312</v>
      </c>
      <c r="C77" s="93" t="s">
        <v>112</v>
      </c>
      <c r="D77" s="94">
        <v>438</v>
      </c>
      <c r="E77" s="8">
        <v>0</v>
      </c>
    </row>
    <row r="78" spans="1:5" x14ac:dyDescent="0.25">
      <c r="A78" s="154" t="s">
        <v>123</v>
      </c>
      <c r="B78" s="150">
        <v>312</v>
      </c>
      <c r="C78" s="93" t="s">
        <v>114</v>
      </c>
      <c r="D78" s="94">
        <v>1726</v>
      </c>
      <c r="E78" s="8">
        <v>6000</v>
      </c>
    </row>
    <row r="79" spans="1:5" x14ac:dyDescent="0.25">
      <c r="A79" s="154" t="s">
        <v>123</v>
      </c>
      <c r="B79" s="150">
        <v>313</v>
      </c>
      <c r="C79" s="93" t="s">
        <v>116</v>
      </c>
      <c r="D79" s="94">
        <v>8656</v>
      </c>
      <c r="E79" s="8">
        <v>8755.41</v>
      </c>
    </row>
    <row r="80" spans="1:5" x14ac:dyDescent="0.25">
      <c r="A80" s="154" t="s">
        <v>123</v>
      </c>
      <c r="B80" s="150">
        <v>321</v>
      </c>
      <c r="C80" s="93" t="s">
        <v>12</v>
      </c>
      <c r="D80" s="94">
        <v>548</v>
      </c>
      <c r="E80" s="8">
        <v>79.650000000000006</v>
      </c>
    </row>
    <row r="81" spans="1:5" x14ac:dyDescent="0.25">
      <c r="A81" s="155">
        <v>44</v>
      </c>
      <c r="B81" s="150">
        <v>321</v>
      </c>
      <c r="C81" s="93" t="s">
        <v>242</v>
      </c>
      <c r="D81" s="94"/>
      <c r="E81" s="8">
        <v>9.82</v>
      </c>
    </row>
    <row r="82" spans="1:5" x14ac:dyDescent="0.25">
      <c r="A82" s="154" t="s">
        <v>123</v>
      </c>
      <c r="B82" s="150">
        <v>321</v>
      </c>
      <c r="C82" s="93" t="s">
        <v>118</v>
      </c>
      <c r="D82" s="94">
        <v>2876</v>
      </c>
      <c r="E82" s="8">
        <v>3868.69</v>
      </c>
    </row>
    <row r="83" spans="1:5" x14ac:dyDescent="0.25">
      <c r="A83" s="154" t="s">
        <v>123</v>
      </c>
      <c r="B83" s="150">
        <v>322</v>
      </c>
      <c r="C83" s="93" t="s">
        <v>130</v>
      </c>
      <c r="D83" s="94">
        <v>4512</v>
      </c>
      <c r="E83" s="8">
        <v>3457.25</v>
      </c>
    </row>
    <row r="84" spans="1:5" x14ac:dyDescent="0.25">
      <c r="A84" s="154" t="s">
        <v>142</v>
      </c>
      <c r="B84" s="150">
        <v>311</v>
      </c>
      <c r="C84" s="93" t="s">
        <v>108</v>
      </c>
      <c r="D84" s="94">
        <v>1668127</v>
      </c>
      <c r="E84" s="8">
        <v>757721.96</v>
      </c>
    </row>
    <row r="85" spans="1:5" x14ac:dyDescent="0.25">
      <c r="A85" s="154" t="s">
        <v>142</v>
      </c>
      <c r="B85" s="150">
        <v>312</v>
      </c>
      <c r="C85" s="93" t="s">
        <v>110</v>
      </c>
      <c r="D85" s="94">
        <v>33864</v>
      </c>
      <c r="E85" s="8">
        <v>358.62</v>
      </c>
    </row>
    <row r="86" spans="1:5" x14ac:dyDescent="0.25">
      <c r="A86" s="154" t="s">
        <v>142</v>
      </c>
      <c r="B86" s="150">
        <v>312</v>
      </c>
      <c r="C86" s="93" t="s">
        <v>112</v>
      </c>
      <c r="D86" s="94">
        <v>6550</v>
      </c>
      <c r="E86" s="8">
        <v>1405.21</v>
      </c>
    </row>
    <row r="87" spans="1:5" x14ac:dyDescent="0.25">
      <c r="A87" s="154" t="s">
        <v>142</v>
      </c>
      <c r="B87" s="150">
        <v>312</v>
      </c>
      <c r="C87" s="93" t="s">
        <v>114</v>
      </c>
      <c r="D87" s="94">
        <v>19650</v>
      </c>
      <c r="E87" s="8">
        <v>27597.24</v>
      </c>
    </row>
    <row r="88" spans="1:5" x14ac:dyDescent="0.25">
      <c r="A88" s="154" t="s">
        <v>142</v>
      </c>
      <c r="B88" s="150">
        <v>312</v>
      </c>
      <c r="C88" s="93" t="s">
        <v>145</v>
      </c>
      <c r="D88" s="94">
        <v>976</v>
      </c>
      <c r="E88" s="8">
        <v>882.88</v>
      </c>
    </row>
    <row r="89" spans="1:5" x14ac:dyDescent="0.25">
      <c r="A89" s="154" t="s">
        <v>142</v>
      </c>
      <c r="B89" s="150">
        <v>313</v>
      </c>
      <c r="C89" s="93" t="s">
        <v>116</v>
      </c>
      <c r="D89" s="94">
        <v>268684</v>
      </c>
      <c r="E89" s="8">
        <v>123045.2</v>
      </c>
    </row>
    <row r="90" spans="1:5" x14ac:dyDescent="0.25">
      <c r="A90" s="154" t="s">
        <v>142</v>
      </c>
      <c r="B90" s="150">
        <v>313</v>
      </c>
      <c r="C90" s="93" t="s">
        <v>147</v>
      </c>
      <c r="D90" s="94">
        <v>557</v>
      </c>
      <c r="E90" s="8">
        <v>0</v>
      </c>
    </row>
    <row r="91" spans="1:5" x14ac:dyDescent="0.25">
      <c r="A91" s="154" t="s">
        <v>142</v>
      </c>
      <c r="B91" s="150">
        <v>313</v>
      </c>
      <c r="C91" s="93" t="s">
        <v>149</v>
      </c>
      <c r="D91" s="94">
        <v>697</v>
      </c>
      <c r="E91" s="8">
        <v>0</v>
      </c>
    </row>
    <row r="92" spans="1:5" x14ac:dyDescent="0.25">
      <c r="A92" s="154" t="s">
        <v>142</v>
      </c>
      <c r="B92" s="150">
        <v>321</v>
      </c>
      <c r="C92" s="93" t="s">
        <v>118</v>
      </c>
      <c r="D92" s="94">
        <v>26478</v>
      </c>
      <c r="E92" s="8">
        <v>17000.5</v>
      </c>
    </row>
    <row r="93" spans="1:5" x14ac:dyDescent="0.25">
      <c r="A93" s="154" t="s">
        <v>142</v>
      </c>
      <c r="B93" s="150">
        <v>329</v>
      </c>
      <c r="C93" s="93" t="s">
        <v>151</v>
      </c>
      <c r="D93" s="94">
        <v>4961</v>
      </c>
      <c r="E93" s="8">
        <v>2473.2800000000002</v>
      </c>
    </row>
    <row r="94" spans="1:5" x14ac:dyDescent="0.25">
      <c r="A94" s="154">
        <v>55</v>
      </c>
      <c r="B94" s="150">
        <v>321</v>
      </c>
      <c r="C94" s="93" t="s">
        <v>12</v>
      </c>
      <c r="D94" s="94"/>
      <c r="E94" s="8">
        <v>79.650000000000006</v>
      </c>
    </row>
    <row r="95" spans="1:5" x14ac:dyDescent="0.25">
      <c r="A95" s="154" t="s">
        <v>154</v>
      </c>
      <c r="B95" s="150">
        <v>322</v>
      </c>
      <c r="C95" s="93" t="s">
        <v>26</v>
      </c>
      <c r="D95" s="94">
        <v>398</v>
      </c>
      <c r="E95" s="8"/>
    </row>
    <row r="96" spans="1:5" x14ac:dyDescent="0.25">
      <c r="A96" s="154" t="s">
        <v>154</v>
      </c>
      <c r="B96" s="150">
        <v>322</v>
      </c>
      <c r="C96" s="93" t="s">
        <v>44</v>
      </c>
      <c r="D96" s="94">
        <v>398</v>
      </c>
      <c r="E96" s="8">
        <v>288.2</v>
      </c>
    </row>
    <row r="97" spans="1:5" x14ac:dyDescent="0.25">
      <c r="A97" s="154" t="s">
        <v>154</v>
      </c>
      <c r="B97" s="150">
        <v>372</v>
      </c>
      <c r="C97" s="93" t="s">
        <v>157</v>
      </c>
      <c r="D97" s="94">
        <v>17918</v>
      </c>
      <c r="E97" s="8">
        <v>17088.04</v>
      </c>
    </row>
    <row r="98" spans="1:5" x14ac:dyDescent="0.25">
      <c r="A98" s="155">
        <v>55</v>
      </c>
      <c r="B98" s="151">
        <v>381</v>
      </c>
      <c r="C98" s="93" t="s">
        <v>248</v>
      </c>
      <c r="D98" s="94"/>
      <c r="E98" s="8">
        <v>1815.22</v>
      </c>
    </row>
    <row r="99" spans="1:5" x14ac:dyDescent="0.25">
      <c r="A99" s="154" t="s">
        <v>154</v>
      </c>
      <c r="B99" s="150">
        <v>422</v>
      </c>
      <c r="C99" s="93" t="s">
        <v>136</v>
      </c>
      <c r="D99" s="94">
        <v>398</v>
      </c>
      <c r="E99" s="8"/>
    </row>
    <row r="100" spans="1:5" x14ac:dyDescent="0.25">
      <c r="A100" s="154" t="s">
        <v>154</v>
      </c>
      <c r="B100" s="150">
        <v>422</v>
      </c>
      <c r="C100" s="93" t="s">
        <v>159</v>
      </c>
      <c r="D100" s="94">
        <v>664</v>
      </c>
      <c r="E100" s="8"/>
    </row>
    <row r="101" spans="1:5" x14ac:dyDescent="0.25">
      <c r="A101" s="154" t="s">
        <v>154</v>
      </c>
      <c r="B101" s="150">
        <v>424</v>
      </c>
      <c r="C101" s="93" t="s">
        <v>161</v>
      </c>
      <c r="D101" s="94">
        <v>531</v>
      </c>
      <c r="E101" s="8"/>
    </row>
    <row r="102" spans="1:5" x14ac:dyDescent="0.25">
      <c r="A102" s="154" t="s">
        <v>154</v>
      </c>
      <c r="B102" s="150">
        <v>322</v>
      </c>
      <c r="C102" s="93" t="s">
        <v>245</v>
      </c>
      <c r="D102" s="94"/>
      <c r="E102" s="8">
        <v>119.83</v>
      </c>
    </row>
    <row r="103" spans="1:5" x14ac:dyDescent="0.25">
      <c r="A103" s="154" t="s">
        <v>154</v>
      </c>
      <c r="B103" s="150">
        <v>323</v>
      </c>
      <c r="C103" s="93" t="s">
        <v>54</v>
      </c>
      <c r="D103" s="94"/>
      <c r="E103" s="8">
        <v>250</v>
      </c>
    </row>
    <row r="104" spans="1:5" x14ac:dyDescent="0.25">
      <c r="A104" s="154" t="s">
        <v>154</v>
      </c>
      <c r="B104" s="150">
        <v>324</v>
      </c>
      <c r="C104" s="93" t="s">
        <v>247</v>
      </c>
      <c r="D104" s="94"/>
      <c r="E104" s="8">
        <v>343.02</v>
      </c>
    </row>
    <row r="105" spans="1:5" x14ac:dyDescent="0.25">
      <c r="A105" s="155">
        <v>55</v>
      </c>
      <c r="B105" s="151">
        <v>313</v>
      </c>
      <c r="C105" s="93" t="s">
        <v>249</v>
      </c>
      <c r="D105" s="94"/>
      <c r="E105" s="8">
        <v>25.72</v>
      </c>
    </row>
    <row r="106" spans="1:5" x14ac:dyDescent="0.25">
      <c r="A106" s="154" t="s">
        <v>154</v>
      </c>
      <c r="B106" s="151">
        <v>322</v>
      </c>
      <c r="C106" s="93" t="s">
        <v>24</v>
      </c>
      <c r="D106" s="94">
        <v>796</v>
      </c>
      <c r="E106" s="8">
        <v>0</v>
      </c>
    </row>
    <row r="107" spans="1:5" x14ac:dyDescent="0.25">
      <c r="A107" s="154" t="s">
        <v>154</v>
      </c>
      <c r="B107" s="150">
        <v>322</v>
      </c>
      <c r="C107" s="93" t="s">
        <v>28</v>
      </c>
      <c r="D107" s="94">
        <v>3982</v>
      </c>
      <c r="E107" s="8">
        <v>1195.8800000000001</v>
      </c>
    </row>
    <row r="108" spans="1:5" x14ac:dyDescent="0.25">
      <c r="A108" s="154" t="s">
        <v>154</v>
      </c>
      <c r="B108" s="150">
        <v>322</v>
      </c>
      <c r="C108" s="93" t="s">
        <v>32</v>
      </c>
      <c r="D108" s="94">
        <v>664</v>
      </c>
      <c r="E108" s="8">
        <v>41.56</v>
      </c>
    </row>
    <row r="109" spans="1:5" x14ac:dyDescent="0.25">
      <c r="A109" s="154" t="s">
        <v>154</v>
      </c>
      <c r="B109" s="150">
        <v>322</v>
      </c>
      <c r="C109" s="93" t="s">
        <v>130</v>
      </c>
      <c r="D109" s="94">
        <v>39817</v>
      </c>
      <c r="E109" s="8">
        <v>19256.900000000001</v>
      </c>
    </row>
    <row r="110" spans="1:5" x14ac:dyDescent="0.25">
      <c r="A110" s="154" t="s">
        <v>154</v>
      </c>
      <c r="B110" s="150">
        <v>322</v>
      </c>
      <c r="C110" s="93" t="s">
        <v>163</v>
      </c>
      <c r="D110" s="94">
        <v>1991</v>
      </c>
      <c r="E110" s="8">
        <v>917.97</v>
      </c>
    </row>
    <row r="111" spans="1:5" x14ac:dyDescent="0.25">
      <c r="A111" s="154" t="s">
        <v>154</v>
      </c>
      <c r="B111" s="150">
        <v>322</v>
      </c>
      <c r="C111" s="93" t="s">
        <v>34</v>
      </c>
      <c r="D111" s="94">
        <v>3318</v>
      </c>
      <c r="E111" s="8">
        <v>1508.18</v>
      </c>
    </row>
    <row r="112" spans="1:5" x14ac:dyDescent="0.25">
      <c r="A112" s="154" t="s">
        <v>154</v>
      </c>
      <c r="B112" s="150">
        <v>322</v>
      </c>
      <c r="C112" s="93" t="s">
        <v>165</v>
      </c>
      <c r="D112" s="94">
        <v>398</v>
      </c>
      <c r="E112" s="8">
        <v>129</v>
      </c>
    </row>
    <row r="113" spans="1:3071 3073:8191 8193:13311 13313:16359" x14ac:dyDescent="0.25">
      <c r="A113" s="154" t="s">
        <v>154</v>
      </c>
      <c r="B113" s="150">
        <v>322</v>
      </c>
      <c r="C113" s="93" t="s">
        <v>40</v>
      </c>
      <c r="D113" s="94">
        <v>664</v>
      </c>
      <c r="E113" s="8">
        <v>0</v>
      </c>
    </row>
    <row r="114" spans="1:3071 3073:8191 8193:13311 13313:16359" x14ac:dyDescent="0.25">
      <c r="A114" s="154" t="s">
        <v>154</v>
      </c>
      <c r="B114" s="150">
        <v>322</v>
      </c>
      <c r="C114" s="93" t="s">
        <v>44</v>
      </c>
      <c r="D114" s="94">
        <v>3982</v>
      </c>
      <c r="E114" s="8">
        <v>0</v>
      </c>
    </row>
    <row r="115" spans="1:3071 3073:8191 8193:13311 13313:16359" x14ac:dyDescent="0.25">
      <c r="A115" s="154" t="s">
        <v>154</v>
      </c>
      <c r="B115" s="150">
        <v>322</v>
      </c>
      <c r="C115" s="93" t="s">
        <v>46</v>
      </c>
      <c r="D115" s="94">
        <v>664</v>
      </c>
      <c r="E115" s="8">
        <v>279.45999999999998</v>
      </c>
    </row>
    <row r="116" spans="1:3071 3073:8191 8193:13311 13313:16359" x14ac:dyDescent="0.25">
      <c r="A116" s="154" t="s">
        <v>154</v>
      </c>
      <c r="B116" s="150">
        <v>323</v>
      </c>
      <c r="C116" s="93" t="s">
        <v>56</v>
      </c>
      <c r="D116" s="94">
        <v>1327</v>
      </c>
      <c r="E116" s="8">
        <v>0</v>
      </c>
    </row>
    <row r="117" spans="1:3071 3073:8191 8193:13311 13313:16359" x14ac:dyDescent="0.25">
      <c r="A117" s="154" t="s">
        <v>154</v>
      </c>
      <c r="B117" s="150">
        <v>323</v>
      </c>
      <c r="C117" s="93" t="s">
        <v>58</v>
      </c>
      <c r="D117" s="94">
        <v>3318</v>
      </c>
      <c r="E117" s="8">
        <v>890.5</v>
      </c>
      <c r="H117" s="7"/>
      <c r="I117" s="8"/>
      <c r="J117" s="8"/>
    </row>
    <row r="118" spans="1:3071 3073:8191 8193:13311 13313:16359" x14ac:dyDescent="0.25">
      <c r="A118" s="154" t="s">
        <v>154</v>
      </c>
      <c r="B118" s="150">
        <v>323</v>
      </c>
      <c r="C118" s="93" t="s">
        <v>60</v>
      </c>
      <c r="D118" s="94">
        <v>1062</v>
      </c>
      <c r="E118" s="8">
        <v>0</v>
      </c>
    </row>
    <row r="119" spans="1:3071 3073:8191 8193:13311 13313:16359" x14ac:dyDescent="0.25">
      <c r="A119" s="154" t="s">
        <v>154</v>
      </c>
      <c r="B119" s="150">
        <v>323</v>
      </c>
      <c r="C119" s="93" t="s">
        <v>62</v>
      </c>
      <c r="D119" s="94">
        <v>929</v>
      </c>
      <c r="E119" s="8">
        <v>426.87</v>
      </c>
    </row>
    <row r="120" spans="1:3071 3073:8191 8193:13311 13313:16359" x14ac:dyDescent="0.25">
      <c r="A120" s="154" t="s">
        <v>154</v>
      </c>
      <c r="B120" s="150">
        <v>323</v>
      </c>
      <c r="C120" s="93" t="s">
        <v>70</v>
      </c>
      <c r="D120" s="94">
        <v>265</v>
      </c>
      <c r="E120" s="8">
        <v>87.6</v>
      </c>
    </row>
    <row r="121" spans="1:3071 3073:8191 8193:13311 13313:16359" x14ac:dyDescent="0.25">
      <c r="A121" s="154" t="s">
        <v>154</v>
      </c>
      <c r="B121" s="150">
        <v>323</v>
      </c>
      <c r="C121" s="93" t="s">
        <v>167</v>
      </c>
      <c r="D121" s="94">
        <v>796</v>
      </c>
      <c r="E121" s="8">
        <v>453.6</v>
      </c>
      <c r="F121" s="8"/>
      <c r="G121" s="7"/>
      <c r="K121" s="8"/>
      <c r="M121" s="8"/>
      <c r="N121" s="8"/>
      <c r="O121" s="29"/>
      <c r="P121" s="7"/>
      <c r="Q121" s="7"/>
      <c r="R121" s="7"/>
      <c r="S121" s="8"/>
      <c r="T121" s="8"/>
      <c r="U121" s="8"/>
      <c r="W121" s="8"/>
      <c r="X121" s="8"/>
      <c r="Y121" s="29"/>
      <c r="Z121" s="7"/>
      <c r="AA121" s="7"/>
      <c r="AB121" s="7"/>
      <c r="AC121" s="8"/>
      <c r="AD121" s="8"/>
      <c r="AE121" s="8"/>
      <c r="AG121" s="8"/>
      <c r="AH121" s="8"/>
      <c r="AI121" s="29"/>
      <c r="AJ121" s="7"/>
      <c r="AK121" s="7"/>
      <c r="AL121" s="7"/>
      <c r="AM121" s="8"/>
      <c r="AN121" s="8"/>
      <c r="AO121" s="8"/>
      <c r="AQ121" s="8"/>
      <c r="AR121" s="8"/>
      <c r="AS121" s="29"/>
      <c r="AT121" s="7"/>
      <c r="AU121" s="7"/>
      <c r="AV121" s="7"/>
      <c r="AW121" s="8"/>
      <c r="AX121" s="8"/>
      <c r="AY121" s="8"/>
      <c r="BA121" s="8"/>
      <c r="BB121" s="8"/>
      <c r="BC121" s="29"/>
      <c r="BD121" s="7"/>
      <c r="BE121" s="7"/>
      <c r="BF121" s="7"/>
      <c r="BG121" s="8"/>
      <c r="BH121" s="8"/>
      <c r="BI121" s="8"/>
      <c r="BK121" s="8"/>
      <c r="BL121" s="8"/>
      <c r="BM121" s="29"/>
      <c r="BN121" s="7"/>
      <c r="BO121" s="7"/>
      <c r="BP121" s="7"/>
      <c r="BQ121" s="8"/>
      <c r="BR121" s="8"/>
      <c r="BS121" s="8"/>
      <c r="BU121" s="8"/>
      <c r="BV121" s="8"/>
      <c r="BW121" s="29"/>
      <c r="BX121" s="7"/>
      <c r="BY121" s="7"/>
      <c r="BZ121" s="7"/>
      <c r="CA121" s="8"/>
      <c r="CB121" s="8"/>
      <c r="CC121" s="8"/>
      <c r="CE121" s="8"/>
      <c r="CF121" s="8"/>
      <c r="CG121" s="29"/>
      <c r="CH121" s="7"/>
      <c r="CI121" s="7"/>
      <c r="CJ121" s="7"/>
      <c r="CK121" s="8"/>
      <c r="CL121" s="8"/>
      <c r="CM121" s="8"/>
      <c r="CO121" s="8"/>
      <c r="CP121" s="8"/>
      <c r="CQ121" s="29"/>
      <c r="CR121" s="7"/>
      <c r="CS121" s="7"/>
      <c r="CT121" s="7"/>
      <c r="CU121" s="8"/>
      <c r="CV121" s="8"/>
      <c r="CW121" s="8"/>
      <c r="CY121" s="8"/>
      <c r="CZ121" s="8"/>
      <c r="DA121" s="29"/>
      <c r="DB121" s="7"/>
      <c r="DC121" s="7"/>
      <c r="DD121" s="7"/>
      <c r="DE121" s="8"/>
      <c r="DF121" s="8"/>
      <c r="DG121" s="8"/>
      <c r="DI121" s="8"/>
      <c r="DJ121" s="8"/>
      <c r="DK121" s="29"/>
      <c r="DL121" s="7"/>
      <c r="DM121" s="7"/>
      <c r="DN121" s="7"/>
      <c r="DO121" s="8"/>
      <c r="DP121" s="8"/>
      <c r="DQ121" s="8"/>
      <c r="DS121" s="8"/>
      <c r="DT121" s="8"/>
      <c r="DU121" s="29"/>
      <c r="DV121" s="7"/>
      <c r="DW121" s="7"/>
      <c r="DX121" s="7"/>
      <c r="DY121" s="8"/>
      <c r="DZ121" s="8"/>
      <c r="EA121" s="8"/>
      <c r="EC121" s="8"/>
      <c r="ED121" s="8"/>
      <c r="EE121" s="29"/>
      <c r="EF121" s="7"/>
      <c r="EG121" s="7"/>
      <c r="EH121" s="7"/>
      <c r="EI121" s="8"/>
      <c r="EJ121" s="8"/>
      <c r="EK121" s="8"/>
      <c r="EM121" s="8"/>
      <c r="EN121" s="8"/>
      <c r="EO121" s="29"/>
      <c r="EP121" s="7"/>
      <c r="EQ121" s="7"/>
      <c r="ER121" s="7"/>
      <c r="ES121" s="8"/>
      <c r="ET121" s="8"/>
      <c r="EU121" s="8"/>
      <c r="EW121" s="8"/>
      <c r="EX121" s="8"/>
      <c r="EY121" s="29"/>
      <c r="EZ121" s="7"/>
      <c r="FA121" s="7"/>
      <c r="FB121" s="7"/>
      <c r="FC121" s="8"/>
      <c r="FD121" s="8"/>
      <c r="FE121" s="8"/>
      <c r="FG121" s="8"/>
      <c r="FH121" s="8"/>
      <c r="FI121" s="29"/>
      <c r="FJ121" s="7"/>
      <c r="FK121" s="7"/>
      <c r="FL121" s="7"/>
      <c r="FM121" s="8"/>
      <c r="FN121" s="8"/>
      <c r="FO121" s="8"/>
      <c r="FQ121" s="8"/>
      <c r="FR121" s="8"/>
      <c r="FS121" s="29"/>
      <c r="FT121" s="7"/>
      <c r="FU121" s="7"/>
      <c r="FV121" s="7"/>
      <c r="FW121" s="8"/>
      <c r="FX121" s="8"/>
      <c r="FY121" s="8"/>
      <c r="GA121" s="8"/>
      <c r="GB121" s="8"/>
      <c r="GC121" s="29"/>
      <c r="GD121" s="7"/>
      <c r="GE121" s="7"/>
      <c r="GF121" s="7"/>
      <c r="GG121" s="8"/>
      <c r="GH121" s="8"/>
      <c r="GI121" s="8"/>
      <c r="GK121" s="8"/>
      <c r="GL121" s="8"/>
      <c r="GM121" s="29"/>
      <c r="GN121" s="7"/>
      <c r="GO121" s="7"/>
      <c r="GP121" s="7"/>
      <c r="GQ121" s="8"/>
      <c r="GR121" s="8"/>
      <c r="GS121" s="8"/>
      <c r="GU121" s="8"/>
      <c r="GV121" s="8"/>
      <c r="GW121" s="29"/>
      <c r="GX121" s="7"/>
      <c r="GY121" s="7"/>
      <c r="GZ121" s="7"/>
      <c r="HA121" s="8"/>
      <c r="HB121" s="8"/>
      <c r="HC121" s="8"/>
      <c r="HE121" s="8"/>
      <c r="HF121" s="8"/>
      <c r="HG121" s="29"/>
      <c r="HH121" s="7"/>
      <c r="HI121" s="7"/>
      <c r="HJ121" s="7"/>
      <c r="HK121" s="8"/>
      <c r="HL121" s="8"/>
      <c r="HM121" s="8"/>
      <c r="HO121" s="8"/>
      <c r="HP121" s="8"/>
      <c r="HQ121" s="29"/>
      <c r="HR121" s="7"/>
      <c r="HS121" s="7"/>
      <c r="HT121" s="7"/>
      <c r="HU121" s="8"/>
      <c r="HV121" s="8"/>
      <c r="HW121" s="8"/>
      <c r="HY121" s="8"/>
      <c r="HZ121" s="8"/>
      <c r="IA121" s="29"/>
      <c r="IB121" s="7"/>
      <c r="IC121" s="7"/>
      <c r="ID121" s="7"/>
      <c r="IE121" s="8"/>
      <c r="IF121" s="8"/>
      <c r="IG121" s="8"/>
      <c r="II121" s="8"/>
      <c r="IJ121" s="8"/>
      <c r="IK121" s="29"/>
      <c r="IL121" s="7"/>
      <c r="IM121" s="7"/>
      <c r="IN121" s="7"/>
      <c r="IO121" s="8"/>
      <c r="IP121" s="8"/>
      <c r="IQ121" s="8"/>
      <c r="IS121" s="8"/>
      <c r="IT121" s="8"/>
      <c r="IU121" s="29"/>
      <c r="IV121" s="7"/>
      <c r="IW121" s="7"/>
      <c r="IX121" s="7"/>
      <c r="IY121" s="8"/>
      <c r="IZ121" s="8"/>
      <c r="JA121" s="8"/>
      <c r="JC121" s="8"/>
      <c r="JD121" s="8"/>
      <c r="JE121" s="29"/>
      <c r="JF121" s="7"/>
      <c r="JG121" s="7"/>
      <c r="JH121" s="7"/>
      <c r="JI121" s="8"/>
      <c r="JJ121" s="8"/>
      <c r="JK121" s="8"/>
      <c r="JM121" s="8"/>
      <c r="JN121" s="8"/>
      <c r="JO121" s="29"/>
      <c r="JP121" s="7"/>
      <c r="JQ121" s="7"/>
      <c r="JR121" s="7"/>
      <c r="JS121" s="8"/>
      <c r="JT121" s="8"/>
      <c r="JU121" s="8"/>
      <c r="JW121" s="8"/>
      <c r="JX121" s="8"/>
      <c r="JY121" s="29"/>
      <c r="JZ121" s="7"/>
      <c r="KA121" s="7"/>
      <c r="KB121" s="7"/>
      <c r="KC121" s="8"/>
      <c r="KD121" s="8"/>
      <c r="KE121" s="8"/>
      <c r="KG121" s="8"/>
      <c r="KH121" s="8"/>
      <c r="KI121" s="29"/>
      <c r="KJ121" s="7"/>
      <c r="KK121" s="7"/>
      <c r="KL121" s="7"/>
      <c r="KM121" s="8"/>
      <c r="KN121" s="8"/>
      <c r="KO121" s="8"/>
      <c r="KQ121" s="8"/>
      <c r="KR121" s="8"/>
      <c r="KS121" s="29"/>
      <c r="KT121" s="7"/>
      <c r="KU121" s="7"/>
      <c r="KV121" s="7"/>
      <c r="KW121" s="8"/>
      <c r="KX121" s="8"/>
      <c r="KY121" s="8"/>
      <c r="LA121" s="8"/>
      <c r="LB121" s="8"/>
      <c r="LC121" s="29"/>
      <c r="LD121" s="7"/>
      <c r="LE121" s="7"/>
      <c r="LF121" s="7"/>
      <c r="LG121" s="8"/>
      <c r="LH121" s="8"/>
      <c r="LI121" s="8"/>
      <c r="LK121" s="8"/>
      <c r="LL121" s="8"/>
      <c r="LM121" s="29"/>
      <c r="LN121" s="7"/>
      <c r="LO121" s="7"/>
      <c r="LP121" s="7"/>
      <c r="LQ121" s="8"/>
      <c r="LR121" s="8"/>
      <c r="LS121" s="8"/>
      <c r="LU121" s="8"/>
      <c r="LV121" s="8"/>
      <c r="LW121" s="29"/>
      <c r="LX121" s="7"/>
      <c r="LY121" s="7"/>
      <c r="LZ121" s="7"/>
      <c r="MA121" s="8"/>
      <c r="MB121" s="8"/>
      <c r="MC121" s="8"/>
      <c r="ME121" s="8"/>
      <c r="MF121" s="8"/>
      <c r="MG121" s="29"/>
      <c r="MH121" s="7"/>
      <c r="MI121" s="7"/>
      <c r="MJ121" s="7"/>
      <c r="MK121" s="8"/>
      <c r="ML121" s="8"/>
      <c r="MM121" s="8"/>
      <c r="MO121" s="8"/>
      <c r="MP121" s="8"/>
      <c r="MQ121" s="29"/>
      <c r="MR121" s="7"/>
      <c r="MS121" s="7"/>
      <c r="MT121" s="7"/>
      <c r="MU121" s="8"/>
      <c r="MV121" s="8"/>
      <c r="MW121" s="8"/>
      <c r="MY121" s="8"/>
      <c r="MZ121" s="8"/>
      <c r="NA121" s="29"/>
      <c r="NB121" s="7"/>
      <c r="NC121" s="7"/>
      <c r="ND121" s="7"/>
      <c r="NE121" s="8"/>
      <c r="NF121" s="8"/>
      <c r="NG121" s="8"/>
      <c r="NI121" s="8"/>
      <c r="NJ121" s="8"/>
      <c r="NK121" s="29"/>
      <c r="NL121" s="7"/>
      <c r="NM121" s="7"/>
      <c r="NN121" s="7"/>
      <c r="NO121" s="8"/>
      <c r="NP121" s="8"/>
      <c r="NQ121" s="8"/>
      <c r="NS121" s="8"/>
      <c r="NT121" s="8"/>
      <c r="NU121" s="29"/>
      <c r="NV121" s="7"/>
      <c r="NW121" s="7"/>
      <c r="NX121" s="7"/>
      <c r="NY121" s="8"/>
      <c r="NZ121" s="8"/>
      <c r="OA121" s="8"/>
      <c r="OC121" s="8"/>
      <c r="OD121" s="8"/>
      <c r="OE121" s="29"/>
      <c r="OF121" s="7"/>
      <c r="OG121" s="7"/>
      <c r="OH121" s="7"/>
      <c r="OI121" s="8"/>
      <c r="OJ121" s="8"/>
      <c r="OK121" s="8"/>
      <c r="OM121" s="8"/>
      <c r="ON121" s="8"/>
      <c r="OO121" s="29"/>
      <c r="OP121" s="7"/>
      <c r="OQ121" s="7"/>
      <c r="OR121" s="7"/>
      <c r="OS121" s="8"/>
      <c r="OT121" s="8"/>
      <c r="OU121" s="8"/>
      <c r="OW121" s="8"/>
      <c r="OX121" s="8"/>
      <c r="OY121" s="29"/>
      <c r="OZ121" s="7"/>
      <c r="PA121" s="7"/>
      <c r="PB121" s="7"/>
      <c r="PC121" s="8"/>
      <c r="PD121" s="8"/>
      <c r="PE121" s="8"/>
      <c r="PG121" s="8"/>
      <c r="PH121" s="8"/>
      <c r="PI121" s="29"/>
      <c r="PJ121" s="7"/>
      <c r="PK121" s="7"/>
      <c r="PL121" s="7"/>
      <c r="PM121" s="8"/>
      <c r="PN121" s="8"/>
      <c r="PO121" s="8"/>
      <c r="PQ121" s="8"/>
      <c r="PR121" s="8"/>
      <c r="PS121" s="29"/>
      <c r="PT121" s="7"/>
      <c r="PU121" s="7"/>
      <c r="PV121" s="7"/>
      <c r="PW121" s="8"/>
      <c r="PX121" s="8"/>
      <c r="PY121" s="8"/>
      <c r="QA121" s="8"/>
      <c r="QB121" s="8"/>
      <c r="QC121" s="29"/>
      <c r="QD121" s="7"/>
      <c r="QE121" s="7"/>
      <c r="QF121" s="7"/>
      <c r="QG121" s="8"/>
      <c r="QH121" s="8"/>
      <c r="QI121" s="8"/>
      <c r="QK121" s="8"/>
      <c r="QL121" s="8"/>
      <c r="QM121" s="29"/>
      <c r="QN121" s="7"/>
      <c r="QO121" s="7"/>
      <c r="QP121" s="7"/>
      <c r="QQ121" s="8"/>
      <c r="QR121" s="8"/>
      <c r="QS121" s="8"/>
      <c r="QU121" s="8"/>
      <c r="QV121" s="8"/>
      <c r="QW121" s="29"/>
      <c r="QX121" s="7"/>
      <c r="QY121" s="7"/>
      <c r="QZ121" s="7"/>
      <c r="RA121" s="8"/>
      <c r="RB121" s="8"/>
      <c r="RC121" s="8"/>
      <c r="RE121" s="8"/>
      <c r="RF121" s="8"/>
      <c r="RG121" s="29"/>
      <c r="RH121" s="7"/>
      <c r="RI121" s="7"/>
      <c r="RJ121" s="7"/>
      <c r="RK121" s="8"/>
      <c r="RL121" s="8"/>
      <c r="RM121" s="8"/>
      <c r="RO121" s="8"/>
      <c r="RP121" s="8"/>
      <c r="RQ121" s="29"/>
      <c r="RR121" s="7"/>
      <c r="RS121" s="7"/>
      <c r="RT121" s="7"/>
      <c r="RU121" s="8"/>
      <c r="RV121" s="8"/>
      <c r="RW121" s="8"/>
      <c r="RY121" s="8"/>
      <c r="RZ121" s="8"/>
      <c r="SA121" s="29"/>
      <c r="SB121" s="7"/>
      <c r="SC121" s="7"/>
      <c r="SD121" s="7"/>
      <c r="SE121" s="8"/>
      <c r="SF121" s="8"/>
      <c r="SG121" s="8"/>
      <c r="SI121" s="8"/>
      <c r="SJ121" s="8"/>
      <c r="SK121" s="29"/>
      <c r="SL121" s="7"/>
      <c r="SM121" s="7"/>
      <c r="SN121" s="7"/>
      <c r="SO121" s="8"/>
      <c r="SP121" s="8"/>
      <c r="SQ121" s="8"/>
      <c r="SS121" s="8"/>
      <c r="ST121" s="8"/>
      <c r="SU121" s="29"/>
      <c r="SV121" s="7"/>
      <c r="SW121" s="7"/>
      <c r="SX121" s="7"/>
      <c r="SY121" s="8"/>
      <c r="SZ121" s="8"/>
      <c r="TA121" s="8"/>
      <c r="TC121" s="8"/>
      <c r="TD121" s="8"/>
      <c r="TE121" s="29"/>
      <c r="TF121" s="7"/>
      <c r="TG121" s="7"/>
      <c r="TH121" s="7"/>
      <c r="TI121" s="8"/>
      <c r="TJ121" s="8"/>
      <c r="TK121" s="8"/>
      <c r="TM121" s="8"/>
      <c r="TN121" s="8"/>
      <c r="TO121" s="29"/>
      <c r="TP121" s="7"/>
      <c r="TQ121" s="7"/>
      <c r="TR121" s="7"/>
      <c r="TS121" s="8"/>
      <c r="TT121" s="8"/>
      <c r="TU121" s="8"/>
      <c r="TW121" s="8"/>
      <c r="TX121" s="8"/>
      <c r="TY121" s="29"/>
      <c r="TZ121" s="7"/>
      <c r="UA121" s="7"/>
      <c r="UB121" s="7"/>
      <c r="UC121" s="8"/>
      <c r="UD121" s="8"/>
      <c r="UE121" s="8"/>
      <c r="UG121" s="8"/>
      <c r="UH121" s="8"/>
      <c r="UI121" s="29"/>
      <c r="UJ121" s="7"/>
      <c r="UK121" s="7"/>
      <c r="UL121" s="7"/>
      <c r="UM121" s="8"/>
      <c r="UN121" s="8"/>
      <c r="UO121" s="8"/>
      <c r="UQ121" s="8"/>
      <c r="UR121" s="8"/>
      <c r="US121" s="29"/>
      <c r="UT121" s="7"/>
      <c r="UU121" s="7"/>
      <c r="UV121" s="7"/>
      <c r="UW121" s="8"/>
      <c r="UX121" s="8"/>
      <c r="UY121" s="8"/>
      <c r="VA121" s="8"/>
      <c r="VB121" s="8"/>
      <c r="VC121" s="29"/>
      <c r="VD121" s="7"/>
      <c r="VE121" s="7"/>
      <c r="VF121" s="7"/>
      <c r="VG121" s="8"/>
      <c r="VH121" s="8"/>
      <c r="VI121" s="8"/>
      <c r="VK121" s="8"/>
      <c r="VL121" s="8"/>
      <c r="VM121" s="29"/>
      <c r="VN121" s="7"/>
      <c r="VO121" s="7"/>
      <c r="VP121" s="7"/>
      <c r="VQ121" s="8"/>
      <c r="VR121" s="8"/>
      <c r="VS121" s="8"/>
      <c r="VU121" s="8"/>
      <c r="VV121" s="8"/>
      <c r="VW121" s="29"/>
      <c r="VX121" s="7"/>
      <c r="VY121" s="7"/>
      <c r="VZ121" s="7"/>
      <c r="WA121" s="8"/>
      <c r="WB121" s="8"/>
      <c r="WC121" s="8"/>
      <c r="WE121" s="8"/>
      <c r="WF121" s="8"/>
      <c r="WG121" s="29"/>
      <c r="WH121" s="7"/>
      <c r="WI121" s="7"/>
      <c r="WJ121" s="7"/>
      <c r="WK121" s="8"/>
      <c r="WL121" s="8"/>
      <c r="WM121" s="8"/>
      <c r="WO121" s="8"/>
      <c r="WP121" s="8"/>
      <c r="WQ121" s="29"/>
      <c r="WR121" s="7"/>
      <c r="WS121" s="7"/>
      <c r="WT121" s="7"/>
      <c r="WU121" s="8"/>
      <c r="WV121" s="8"/>
      <c r="WW121" s="8"/>
      <c r="WY121" s="8"/>
      <c r="WZ121" s="8"/>
      <c r="XA121" s="29"/>
      <c r="XB121" s="7"/>
      <c r="XC121" s="7"/>
      <c r="XD121" s="7"/>
      <c r="XE121" s="8"/>
      <c r="XF121" s="8"/>
      <c r="XG121" s="8"/>
      <c r="XI121" s="8"/>
      <c r="XJ121" s="8"/>
      <c r="XK121" s="29"/>
      <c r="XL121" s="7"/>
      <c r="XM121" s="7"/>
      <c r="XN121" s="7"/>
      <c r="XO121" s="8"/>
      <c r="XP121" s="8"/>
      <c r="XQ121" s="8"/>
      <c r="XS121" s="8"/>
      <c r="XT121" s="8"/>
      <c r="XU121" s="29"/>
      <c r="XV121" s="7"/>
      <c r="XW121" s="7"/>
      <c r="XX121" s="7"/>
      <c r="XY121" s="8"/>
      <c r="XZ121" s="8"/>
      <c r="YA121" s="8"/>
      <c r="YC121" s="8"/>
      <c r="YD121" s="8"/>
      <c r="YE121" s="29"/>
      <c r="YF121" s="7"/>
      <c r="YG121" s="7"/>
      <c r="YH121" s="7"/>
      <c r="YI121" s="8"/>
      <c r="YJ121" s="8"/>
      <c r="YK121" s="8"/>
      <c r="YM121" s="8"/>
      <c r="YN121" s="8"/>
      <c r="YO121" s="29"/>
      <c r="YP121" s="7"/>
      <c r="YQ121" s="7"/>
      <c r="YR121" s="7"/>
      <c r="YS121" s="8"/>
      <c r="YT121" s="8"/>
      <c r="YU121" s="8"/>
      <c r="YW121" s="8"/>
      <c r="YX121" s="8"/>
      <c r="YY121" s="29"/>
      <c r="YZ121" s="7"/>
      <c r="ZA121" s="7"/>
      <c r="ZB121" s="7"/>
      <c r="ZC121" s="8"/>
      <c r="ZD121" s="8"/>
      <c r="ZE121" s="8"/>
      <c r="ZG121" s="8"/>
      <c r="ZH121" s="8"/>
      <c r="ZI121" s="29"/>
      <c r="ZJ121" s="7"/>
      <c r="ZK121" s="7"/>
      <c r="ZL121" s="7"/>
      <c r="ZM121" s="8"/>
      <c r="ZN121" s="8"/>
      <c r="ZO121" s="8"/>
      <c r="ZQ121" s="8"/>
      <c r="ZR121" s="8"/>
      <c r="ZS121" s="29"/>
      <c r="ZT121" s="7"/>
      <c r="ZU121" s="7"/>
      <c r="ZV121" s="7"/>
      <c r="ZW121" s="8"/>
      <c r="ZX121" s="8"/>
      <c r="ZY121" s="8"/>
      <c r="AAA121" s="8"/>
      <c r="AAB121" s="8"/>
      <c r="AAC121" s="29"/>
      <c r="AAD121" s="7"/>
      <c r="AAE121" s="7"/>
      <c r="AAF121" s="7"/>
      <c r="AAG121" s="8"/>
      <c r="AAH121" s="8"/>
      <c r="AAI121" s="8"/>
      <c r="AAK121" s="8"/>
      <c r="AAL121" s="8"/>
      <c r="AAM121" s="29"/>
      <c r="AAN121" s="7"/>
      <c r="AAO121" s="7"/>
      <c r="AAP121" s="7"/>
      <c r="AAQ121" s="8"/>
      <c r="AAR121" s="8"/>
      <c r="AAS121" s="8"/>
      <c r="AAU121" s="8"/>
      <c r="AAV121" s="8"/>
      <c r="AAW121" s="29"/>
      <c r="AAX121" s="7"/>
      <c r="AAY121" s="7"/>
      <c r="AAZ121" s="7"/>
      <c r="ABA121" s="8"/>
      <c r="ABB121" s="8"/>
      <c r="ABC121" s="8"/>
      <c r="ABE121" s="8"/>
      <c r="ABF121" s="8"/>
      <c r="ABG121" s="29"/>
      <c r="ABH121" s="7"/>
      <c r="ABI121" s="7"/>
      <c r="ABJ121" s="7"/>
      <c r="ABK121" s="8"/>
      <c r="ABL121" s="8"/>
      <c r="ABM121" s="8"/>
      <c r="ABO121" s="8"/>
      <c r="ABP121" s="8"/>
      <c r="ABQ121" s="29"/>
      <c r="ABR121" s="7"/>
      <c r="ABS121" s="7"/>
      <c r="ABT121" s="7"/>
      <c r="ABU121" s="8"/>
      <c r="ABV121" s="8"/>
      <c r="ABW121" s="8"/>
      <c r="ABY121" s="8"/>
      <c r="ABZ121" s="8"/>
      <c r="ACA121" s="29"/>
      <c r="ACB121" s="7"/>
      <c r="ACC121" s="7"/>
      <c r="ACD121" s="7"/>
      <c r="ACE121" s="8"/>
      <c r="ACF121" s="8"/>
      <c r="ACG121" s="8"/>
      <c r="ACI121" s="8"/>
      <c r="ACJ121" s="8"/>
      <c r="ACK121" s="29"/>
      <c r="ACL121" s="7"/>
      <c r="ACM121" s="7"/>
      <c r="ACN121" s="7"/>
      <c r="ACO121" s="8"/>
      <c r="ACP121" s="8"/>
      <c r="ACQ121" s="8"/>
      <c r="ACS121" s="8"/>
      <c r="ACT121" s="8"/>
      <c r="ACU121" s="29"/>
      <c r="ACV121" s="7"/>
      <c r="ACW121" s="7"/>
      <c r="ACX121" s="7"/>
      <c r="ACY121" s="8"/>
      <c r="ACZ121" s="8"/>
      <c r="ADA121" s="8"/>
      <c r="ADC121" s="8"/>
      <c r="ADD121" s="8"/>
      <c r="ADE121" s="29"/>
      <c r="ADF121" s="7"/>
      <c r="ADG121" s="7"/>
      <c r="ADH121" s="7"/>
      <c r="ADI121" s="8"/>
      <c r="ADJ121" s="8"/>
      <c r="ADK121" s="8"/>
      <c r="ADM121" s="8"/>
      <c r="ADN121" s="8"/>
      <c r="ADO121" s="29"/>
      <c r="ADP121" s="7"/>
      <c r="ADQ121" s="7"/>
      <c r="ADR121" s="7"/>
      <c r="ADS121" s="8"/>
      <c r="ADT121" s="8"/>
      <c r="ADU121" s="8"/>
      <c r="ADW121" s="8"/>
      <c r="ADX121" s="8"/>
      <c r="ADY121" s="29"/>
      <c r="ADZ121" s="7"/>
      <c r="AEA121" s="7"/>
      <c r="AEB121" s="7"/>
      <c r="AEC121" s="8"/>
      <c r="AED121" s="8"/>
      <c r="AEE121" s="8"/>
      <c r="AEG121" s="8"/>
      <c r="AEH121" s="8"/>
      <c r="AEI121" s="29"/>
      <c r="AEJ121" s="7"/>
      <c r="AEK121" s="7"/>
      <c r="AEL121" s="7"/>
      <c r="AEM121" s="8"/>
      <c r="AEN121" s="8"/>
      <c r="AEO121" s="8"/>
      <c r="AEQ121" s="8"/>
      <c r="AER121" s="8"/>
      <c r="AES121" s="29"/>
      <c r="AET121" s="7"/>
      <c r="AEU121" s="7"/>
      <c r="AEV121" s="7"/>
      <c r="AEW121" s="8"/>
      <c r="AEX121" s="8"/>
      <c r="AEY121" s="8"/>
      <c r="AFA121" s="8"/>
      <c r="AFB121" s="8"/>
      <c r="AFC121" s="29"/>
      <c r="AFD121" s="7"/>
      <c r="AFE121" s="7"/>
      <c r="AFF121" s="7"/>
      <c r="AFG121" s="8"/>
      <c r="AFH121" s="8"/>
      <c r="AFI121" s="8"/>
      <c r="AFK121" s="8"/>
      <c r="AFL121" s="8"/>
      <c r="AFM121" s="29"/>
      <c r="AFN121" s="7"/>
      <c r="AFO121" s="7"/>
      <c r="AFP121" s="7"/>
      <c r="AFQ121" s="8"/>
      <c r="AFR121" s="8"/>
      <c r="AFS121" s="8"/>
      <c r="AFU121" s="8"/>
      <c r="AFV121" s="8"/>
      <c r="AFW121" s="29"/>
      <c r="AFX121" s="7"/>
      <c r="AFY121" s="7"/>
      <c r="AFZ121" s="7"/>
      <c r="AGA121" s="8"/>
      <c r="AGB121" s="8"/>
      <c r="AGC121" s="8"/>
      <c r="AGE121" s="8"/>
      <c r="AGF121" s="8"/>
      <c r="AGG121" s="29"/>
      <c r="AGH121" s="7"/>
      <c r="AGI121" s="7"/>
      <c r="AGJ121" s="7"/>
      <c r="AGK121" s="8"/>
      <c r="AGL121" s="8"/>
      <c r="AGM121" s="8"/>
      <c r="AGO121" s="8"/>
      <c r="AGP121" s="8"/>
      <c r="AGQ121" s="29"/>
      <c r="AGR121" s="7"/>
      <c r="AGS121" s="7"/>
      <c r="AGT121" s="7"/>
      <c r="AGU121" s="8"/>
      <c r="AGV121" s="8"/>
      <c r="AGW121" s="8"/>
      <c r="AGY121" s="8"/>
      <c r="AGZ121" s="8"/>
      <c r="AHA121" s="29"/>
      <c r="AHB121" s="7"/>
      <c r="AHC121" s="7"/>
      <c r="AHD121" s="7"/>
      <c r="AHE121" s="8"/>
      <c r="AHF121" s="8"/>
      <c r="AHG121" s="8"/>
      <c r="AHI121" s="8"/>
      <c r="AHJ121" s="8"/>
      <c r="AHK121" s="29"/>
      <c r="AHL121" s="7"/>
      <c r="AHM121" s="7"/>
      <c r="AHN121" s="7"/>
      <c r="AHO121" s="8"/>
      <c r="AHP121" s="8"/>
      <c r="AHQ121" s="8"/>
      <c r="AHS121" s="8"/>
      <c r="AHT121" s="8"/>
      <c r="AHU121" s="29"/>
      <c r="AHV121" s="7"/>
      <c r="AHW121" s="7"/>
      <c r="AHX121" s="7"/>
      <c r="AHY121" s="8"/>
      <c r="AHZ121" s="8"/>
      <c r="AIA121" s="8"/>
      <c r="AIC121" s="8"/>
      <c r="AID121" s="8"/>
      <c r="AIE121" s="29"/>
      <c r="AIF121" s="7"/>
      <c r="AIG121" s="7"/>
      <c r="AIH121" s="7"/>
      <c r="AII121" s="8"/>
      <c r="AIJ121" s="8"/>
      <c r="AIK121" s="8"/>
      <c r="AIM121" s="8"/>
      <c r="AIN121" s="8"/>
      <c r="AIO121" s="29"/>
      <c r="AIP121" s="7"/>
      <c r="AIQ121" s="7"/>
      <c r="AIR121" s="7"/>
      <c r="AIS121" s="8"/>
      <c r="AIT121" s="8"/>
      <c r="AIU121" s="8"/>
      <c r="AIW121" s="8"/>
      <c r="AIX121" s="8"/>
      <c r="AIY121" s="29"/>
      <c r="AIZ121" s="7"/>
      <c r="AJA121" s="7"/>
      <c r="AJB121" s="7"/>
      <c r="AJC121" s="8"/>
      <c r="AJD121" s="8"/>
      <c r="AJE121" s="8"/>
      <c r="AJG121" s="8"/>
      <c r="AJH121" s="8"/>
      <c r="AJI121" s="29"/>
      <c r="AJJ121" s="7"/>
      <c r="AJK121" s="7"/>
      <c r="AJL121" s="7"/>
      <c r="AJM121" s="8"/>
      <c r="AJN121" s="8"/>
      <c r="AJO121" s="8"/>
      <c r="AJQ121" s="8"/>
      <c r="AJR121" s="8"/>
      <c r="AJS121" s="29"/>
      <c r="AJT121" s="7"/>
      <c r="AJU121" s="7"/>
      <c r="AJV121" s="7"/>
      <c r="AJW121" s="8"/>
      <c r="AJX121" s="8"/>
      <c r="AJY121" s="8"/>
      <c r="AKA121" s="8"/>
      <c r="AKB121" s="8"/>
      <c r="AKC121" s="29"/>
      <c r="AKD121" s="7"/>
      <c r="AKE121" s="7"/>
      <c r="AKF121" s="7"/>
      <c r="AKG121" s="8"/>
      <c r="AKH121" s="8"/>
      <c r="AKI121" s="8"/>
      <c r="AKK121" s="8"/>
      <c r="AKL121" s="8"/>
      <c r="AKM121" s="29"/>
      <c r="AKN121" s="7"/>
      <c r="AKO121" s="7"/>
      <c r="AKP121" s="7"/>
      <c r="AKQ121" s="8"/>
      <c r="AKR121" s="8"/>
      <c r="AKS121" s="8"/>
      <c r="AKU121" s="8"/>
      <c r="AKV121" s="8"/>
      <c r="AKW121" s="29"/>
      <c r="AKX121" s="7"/>
      <c r="AKY121" s="7"/>
      <c r="AKZ121" s="7"/>
      <c r="ALA121" s="8"/>
      <c r="ALB121" s="8"/>
      <c r="ALC121" s="8"/>
      <c r="ALE121" s="8"/>
      <c r="ALF121" s="8"/>
      <c r="ALG121" s="29"/>
      <c r="ALH121" s="7"/>
      <c r="ALI121" s="7"/>
      <c r="ALJ121" s="7"/>
      <c r="ALK121" s="8"/>
      <c r="ALL121" s="8"/>
      <c r="ALM121" s="8"/>
      <c r="ALO121" s="8"/>
      <c r="ALP121" s="8"/>
      <c r="ALQ121" s="29"/>
      <c r="ALR121" s="7"/>
      <c r="ALS121" s="7"/>
      <c r="ALT121" s="7"/>
      <c r="ALU121" s="8"/>
      <c r="ALV121" s="8"/>
      <c r="ALW121" s="8"/>
      <c r="ALY121" s="8"/>
      <c r="ALZ121" s="8"/>
      <c r="AMA121" s="29"/>
      <c r="AMB121" s="7"/>
      <c r="AMC121" s="7"/>
      <c r="AMD121" s="7"/>
      <c r="AME121" s="8"/>
      <c r="AMF121" s="8"/>
      <c r="AMG121" s="8"/>
      <c r="AMI121" s="8"/>
      <c r="AMJ121" s="8"/>
      <c r="AMK121" s="29"/>
      <c r="AML121" s="7"/>
      <c r="AMM121" s="7"/>
      <c r="AMN121" s="7"/>
      <c r="AMO121" s="8"/>
      <c r="AMP121" s="8"/>
      <c r="AMQ121" s="8"/>
      <c r="AMS121" s="8"/>
      <c r="AMT121" s="8"/>
      <c r="AMU121" s="29"/>
      <c r="AMV121" s="7"/>
      <c r="AMW121" s="7"/>
      <c r="AMX121" s="7"/>
      <c r="AMY121" s="8"/>
      <c r="AMZ121" s="8"/>
      <c r="ANA121" s="8"/>
      <c r="ANC121" s="8"/>
      <c r="AND121" s="8"/>
      <c r="ANE121" s="29"/>
      <c r="ANF121" s="7"/>
      <c r="ANG121" s="7"/>
      <c r="ANH121" s="7"/>
      <c r="ANI121" s="8"/>
      <c r="ANJ121" s="8"/>
      <c r="ANK121" s="8"/>
      <c r="ANM121" s="8"/>
      <c r="ANN121" s="8"/>
      <c r="ANO121" s="29"/>
      <c r="ANP121" s="7"/>
      <c r="ANQ121" s="7"/>
      <c r="ANR121" s="7"/>
      <c r="ANS121" s="8"/>
      <c r="ANT121" s="8"/>
      <c r="ANU121" s="8"/>
      <c r="ANW121" s="8"/>
      <c r="ANX121" s="8"/>
      <c r="ANY121" s="29"/>
      <c r="ANZ121" s="7"/>
      <c r="AOA121" s="7"/>
      <c r="AOB121" s="7"/>
      <c r="AOC121" s="8"/>
      <c r="AOD121" s="8"/>
      <c r="AOE121" s="8"/>
      <c r="AOG121" s="8"/>
      <c r="AOH121" s="8"/>
      <c r="AOI121" s="29"/>
      <c r="AOJ121" s="7"/>
      <c r="AOK121" s="7"/>
      <c r="AOL121" s="7"/>
      <c r="AOM121" s="8"/>
      <c r="AON121" s="8"/>
      <c r="AOO121" s="8"/>
      <c r="AOQ121" s="8"/>
      <c r="AOR121" s="8"/>
      <c r="AOS121" s="29"/>
      <c r="AOT121" s="7"/>
      <c r="AOU121" s="7"/>
      <c r="AOV121" s="7"/>
      <c r="AOW121" s="8"/>
      <c r="AOX121" s="8"/>
      <c r="AOY121" s="8"/>
      <c r="APA121" s="8"/>
      <c r="APB121" s="8"/>
      <c r="APC121" s="29"/>
      <c r="APD121" s="7"/>
      <c r="APE121" s="7"/>
      <c r="APF121" s="7"/>
      <c r="APG121" s="8"/>
      <c r="APH121" s="8"/>
      <c r="API121" s="8"/>
      <c r="APK121" s="8"/>
      <c r="APL121" s="8"/>
      <c r="APM121" s="29"/>
      <c r="APN121" s="7"/>
      <c r="APO121" s="7"/>
      <c r="APP121" s="7"/>
      <c r="APQ121" s="8"/>
      <c r="APR121" s="8"/>
      <c r="APS121" s="8"/>
      <c r="APU121" s="8"/>
      <c r="APV121" s="8"/>
      <c r="APW121" s="29"/>
      <c r="APX121" s="7"/>
      <c r="APY121" s="7"/>
      <c r="APZ121" s="7"/>
      <c r="AQA121" s="8"/>
      <c r="AQB121" s="8"/>
      <c r="AQC121" s="8"/>
      <c r="AQE121" s="8"/>
      <c r="AQF121" s="8"/>
      <c r="AQG121" s="29"/>
      <c r="AQH121" s="7"/>
      <c r="AQI121" s="7"/>
      <c r="AQJ121" s="7"/>
      <c r="AQK121" s="8"/>
      <c r="AQL121" s="8"/>
      <c r="AQM121" s="8"/>
      <c r="AQO121" s="8"/>
      <c r="AQP121" s="8"/>
      <c r="AQQ121" s="29"/>
      <c r="AQR121" s="7"/>
      <c r="AQS121" s="7"/>
      <c r="AQT121" s="7"/>
      <c r="AQU121" s="8"/>
      <c r="AQV121" s="8"/>
      <c r="AQW121" s="8"/>
      <c r="AQY121" s="8"/>
      <c r="AQZ121" s="8"/>
      <c r="ARA121" s="29"/>
      <c r="ARB121" s="7"/>
      <c r="ARC121" s="7"/>
      <c r="ARD121" s="7"/>
      <c r="ARE121" s="8"/>
      <c r="ARF121" s="8"/>
      <c r="ARG121" s="8"/>
      <c r="ARI121" s="8"/>
      <c r="ARJ121" s="8"/>
      <c r="ARK121" s="29"/>
      <c r="ARL121" s="7"/>
      <c r="ARM121" s="7"/>
      <c r="ARN121" s="7"/>
      <c r="ARO121" s="8"/>
      <c r="ARP121" s="8"/>
      <c r="ARQ121" s="8"/>
      <c r="ARS121" s="8"/>
      <c r="ART121" s="8"/>
      <c r="ARU121" s="29"/>
      <c r="ARV121" s="7"/>
      <c r="ARW121" s="7"/>
      <c r="ARX121" s="7"/>
      <c r="ARY121" s="8"/>
      <c r="ARZ121" s="8"/>
      <c r="ASA121" s="8"/>
      <c r="ASC121" s="8"/>
      <c r="ASD121" s="8"/>
      <c r="ASE121" s="29"/>
      <c r="ASF121" s="7"/>
      <c r="ASG121" s="7"/>
      <c r="ASH121" s="7"/>
      <c r="ASI121" s="8"/>
      <c r="ASJ121" s="8"/>
      <c r="ASK121" s="8"/>
      <c r="ASM121" s="8"/>
      <c r="ASN121" s="8"/>
      <c r="ASO121" s="29"/>
      <c r="ASP121" s="7"/>
      <c r="ASQ121" s="7"/>
      <c r="ASR121" s="7"/>
      <c r="ASS121" s="8"/>
      <c r="AST121" s="8"/>
      <c r="ASU121" s="8"/>
      <c r="ASW121" s="8"/>
      <c r="ASX121" s="8"/>
      <c r="ASY121" s="29"/>
      <c r="ASZ121" s="7"/>
      <c r="ATA121" s="7"/>
      <c r="ATB121" s="7"/>
      <c r="ATC121" s="8"/>
      <c r="ATD121" s="8"/>
      <c r="ATE121" s="8"/>
      <c r="ATG121" s="8"/>
      <c r="ATH121" s="8"/>
      <c r="ATI121" s="29"/>
      <c r="ATJ121" s="7"/>
      <c r="ATK121" s="7"/>
      <c r="ATL121" s="7"/>
      <c r="ATM121" s="8"/>
      <c r="ATN121" s="8"/>
      <c r="ATO121" s="8"/>
      <c r="ATQ121" s="8"/>
      <c r="ATR121" s="8"/>
      <c r="ATS121" s="29"/>
      <c r="ATT121" s="7"/>
      <c r="ATU121" s="7"/>
      <c r="ATV121" s="7"/>
      <c r="ATW121" s="8"/>
      <c r="ATX121" s="8"/>
      <c r="ATY121" s="8"/>
      <c r="AUA121" s="8"/>
      <c r="AUB121" s="8"/>
      <c r="AUC121" s="29"/>
      <c r="AUD121" s="7"/>
      <c r="AUE121" s="7"/>
      <c r="AUF121" s="7"/>
      <c r="AUG121" s="8"/>
      <c r="AUH121" s="8"/>
      <c r="AUI121" s="8"/>
      <c r="AUK121" s="8"/>
      <c r="AUL121" s="8"/>
      <c r="AUM121" s="29"/>
      <c r="AUN121" s="7"/>
      <c r="AUO121" s="7"/>
      <c r="AUP121" s="7"/>
      <c r="AUQ121" s="8"/>
      <c r="AUR121" s="8"/>
      <c r="AUS121" s="8"/>
      <c r="AUU121" s="8"/>
      <c r="AUV121" s="8"/>
      <c r="AUW121" s="29"/>
      <c r="AUX121" s="7"/>
      <c r="AUY121" s="7"/>
      <c r="AUZ121" s="7"/>
      <c r="AVA121" s="8"/>
      <c r="AVB121" s="8"/>
      <c r="AVC121" s="8"/>
      <c r="AVE121" s="8"/>
      <c r="AVF121" s="8"/>
      <c r="AVG121" s="29"/>
      <c r="AVH121" s="7"/>
      <c r="AVI121" s="7"/>
      <c r="AVJ121" s="7"/>
      <c r="AVK121" s="8"/>
      <c r="AVL121" s="8"/>
      <c r="AVM121" s="8"/>
      <c r="AVO121" s="8"/>
      <c r="AVP121" s="8"/>
      <c r="AVQ121" s="29"/>
      <c r="AVR121" s="7"/>
      <c r="AVS121" s="7"/>
      <c r="AVT121" s="7"/>
      <c r="AVU121" s="8"/>
      <c r="AVV121" s="8"/>
      <c r="AVW121" s="8"/>
      <c r="AVY121" s="8"/>
      <c r="AVZ121" s="8"/>
      <c r="AWA121" s="29"/>
      <c r="AWB121" s="7"/>
      <c r="AWC121" s="7"/>
      <c r="AWD121" s="7"/>
      <c r="AWE121" s="8"/>
      <c r="AWF121" s="8"/>
      <c r="AWG121" s="8"/>
      <c r="AWI121" s="8"/>
      <c r="AWJ121" s="8"/>
      <c r="AWK121" s="29"/>
      <c r="AWL121" s="7"/>
      <c r="AWM121" s="7"/>
      <c r="AWN121" s="7"/>
      <c r="AWO121" s="8"/>
      <c r="AWP121" s="8"/>
      <c r="AWQ121" s="8"/>
      <c r="AWS121" s="8"/>
      <c r="AWT121" s="8"/>
      <c r="AWU121" s="29"/>
      <c r="AWV121" s="7"/>
      <c r="AWW121" s="7"/>
      <c r="AWX121" s="7"/>
      <c r="AWY121" s="8"/>
      <c r="AWZ121" s="8"/>
      <c r="AXA121" s="8"/>
      <c r="AXC121" s="8"/>
      <c r="AXD121" s="8"/>
      <c r="AXE121" s="29"/>
      <c r="AXF121" s="7"/>
      <c r="AXG121" s="7"/>
      <c r="AXH121" s="7"/>
      <c r="AXI121" s="8"/>
      <c r="AXJ121" s="8"/>
      <c r="AXK121" s="8"/>
      <c r="AXM121" s="8"/>
      <c r="AXN121" s="8"/>
      <c r="AXO121" s="29"/>
      <c r="AXP121" s="7"/>
      <c r="AXQ121" s="7"/>
      <c r="AXR121" s="7"/>
      <c r="AXS121" s="8"/>
      <c r="AXT121" s="8"/>
      <c r="AXU121" s="8"/>
      <c r="AXW121" s="8"/>
      <c r="AXX121" s="8"/>
      <c r="AXY121" s="29"/>
      <c r="AXZ121" s="7"/>
      <c r="AYA121" s="7"/>
      <c r="AYB121" s="7"/>
      <c r="AYC121" s="8"/>
      <c r="AYD121" s="8"/>
      <c r="AYE121" s="8"/>
      <c r="AYG121" s="8"/>
      <c r="AYH121" s="8"/>
      <c r="AYI121" s="29"/>
      <c r="AYJ121" s="7"/>
      <c r="AYK121" s="7"/>
      <c r="AYL121" s="7"/>
      <c r="AYM121" s="8"/>
      <c r="AYN121" s="8"/>
      <c r="AYO121" s="8"/>
      <c r="AYQ121" s="8"/>
      <c r="AYR121" s="8"/>
      <c r="AYS121" s="29"/>
      <c r="AYT121" s="7"/>
      <c r="AYU121" s="7"/>
      <c r="AYV121" s="7"/>
      <c r="AYW121" s="8"/>
      <c r="AYX121" s="8"/>
      <c r="AYY121" s="8"/>
      <c r="AZA121" s="8"/>
      <c r="AZB121" s="8"/>
      <c r="AZC121" s="29"/>
      <c r="AZD121" s="7"/>
      <c r="AZE121" s="7"/>
      <c r="AZF121" s="7"/>
      <c r="AZG121" s="8"/>
      <c r="AZH121" s="8"/>
      <c r="AZI121" s="8"/>
      <c r="AZK121" s="8"/>
      <c r="AZL121" s="8"/>
      <c r="AZM121" s="29"/>
      <c r="AZN121" s="7"/>
      <c r="AZO121" s="7"/>
      <c r="AZP121" s="7"/>
      <c r="AZQ121" s="8"/>
      <c r="AZR121" s="8"/>
      <c r="AZS121" s="8"/>
      <c r="AZU121" s="8"/>
      <c r="AZV121" s="8"/>
      <c r="AZW121" s="29"/>
      <c r="AZX121" s="7"/>
      <c r="AZY121" s="7"/>
      <c r="AZZ121" s="7"/>
      <c r="BAA121" s="8"/>
      <c r="BAB121" s="8"/>
      <c r="BAC121" s="8"/>
      <c r="BAE121" s="8"/>
      <c r="BAF121" s="8"/>
      <c r="BAG121" s="29"/>
      <c r="BAH121" s="7"/>
      <c r="BAI121" s="7"/>
      <c r="BAJ121" s="7"/>
      <c r="BAK121" s="8"/>
      <c r="BAL121" s="8"/>
      <c r="BAM121" s="8"/>
      <c r="BAO121" s="8"/>
      <c r="BAP121" s="8"/>
      <c r="BAQ121" s="29"/>
      <c r="BAR121" s="7"/>
      <c r="BAS121" s="7"/>
      <c r="BAT121" s="7"/>
      <c r="BAU121" s="8"/>
      <c r="BAV121" s="8"/>
      <c r="BAW121" s="8"/>
      <c r="BAY121" s="8"/>
      <c r="BAZ121" s="8"/>
      <c r="BBA121" s="29"/>
      <c r="BBB121" s="7"/>
      <c r="BBC121" s="7"/>
      <c r="BBD121" s="7"/>
      <c r="BBE121" s="8"/>
      <c r="BBF121" s="8"/>
      <c r="BBG121" s="8"/>
      <c r="BBI121" s="8"/>
      <c r="BBJ121" s="8"/>
      <c r="BBK121" s="29"/>
      <c r="BBL121" s="7"/>
      <c r="BBM121" s="7"/>
      <c r="BBN121" s="7"/>
      <c r="BBO121" s="8"/>
      <c r="BBP121" s="8"/>
      <c r="BBQ121" s="8"/>
      <c r="BBS121" s="8"/>
      <c r="BBT121" s="8"/>
      <c r="BBU121" s="29"/>
      <c r="BBV121" s="7"/>
      <c r="BBW121" s="7"/>
      <c r="BBX121" s="7"/>
      <c r="BBY121" s="8"/>
      <c r="BBZ121" s="8"/>
      <c r="BCA121" s="8"/>
      <c r="BCC121" s="8"/>
      <c r="BCD121" s="8"/>
      <c r="BCE121" s="29"/>
      <c r="BCF121" s="7"/>
      <c r="BCG121" s="7"/>
      <c r="BCH121" s="7"/>
      <c r="BCI121" s="8"/>
      <c r="BCJ121" s="8"/>
      <c r="BCK121" s="8"/>
      <c r="BCM121" s="8"/>
      <c r="BCN121" s="8"/>
      <c r="BCO121" s="29"/>
      <c r="BCP121" s="7"/>
      <c r="BCQ121" s="7"/>
      <c r="BCR121" s="7"/>
      <c r="BCS121" s="8"/>
      <c r="BCT121" s="8"/>
      <c r="BCU121" s="8"/>
      <c r="BCW121" s="8"/>
      <c r="BCX121" s="8"/>
      <c r="BCY121" s="29"/>
      <c r="BCZ121" s="7"/>
      <c r="BDA121" s="7"/>
      <c r="BDB121" s="7"/>
      <c r="BDC121" s="8"/>
      <c r="BDD121" s="8"/>
      <c r="BDE121" s="8"/>
      <c r="BDG121" s="8"/>
      <c r="BDH121" s="8"/>
      <c r="BDI121" s="29"/>
      <c r="BDJ121" s="7"/>
      <c r="BDK121" s="7"/>
      <c r="BDL121" s="7"/>
      <c r="BDM121" s="8"/>
      <c r="BDN121" s="8"/>
      <c r="BDO121" s="8"/>
      <c r="BDQ121" s="8"/>
      <c r="BDR121" s="8"/>
      <c r="BDS121" s="29"/>
      <c r="BDT121" s="7"/>
      <c r="BDU121" s="7"/>
      <c r="BDV121" s="7"/>
      <c r="BDW121" s="8"/>
      <c r="BDX121" s="8"/>
      <c r="BDY121" s="8"/>
      <c r="BEA121" s="8"/>
      <c r="BEB121" s="8"/>
      <c r="BEC121" s="29"/>
      <c r="BED121" s="7"/>
      <c r="BEE121" s="7"/>
      <c r="BEF121" s="7"/>
      <c r="BEG121" s="8"/>
      <c r="BEH121" s="8"/>
      <c r="BEI121" s="8"/>
      <c r="BEK121" s="8"/>
      <c r="BEL121" s="8"/>
      <c r="BEM121" s="29"/>
      <c r="BEN121" s="7"/>
      <c r="BEO121" s="7"/>
      <c r="BEP121" s="7"/>
      <c r="BEQ121" s="8"/>
      <c r="BER121" s="8"/>
      <c r="BES121" s="8"/>
      <c r="BEU121" s="8"/>
      <c r="BEV121" s="8"/>
      <c r="BEW121" s="29"/>
      <c r="BEX121" s="7"/>
      <c r="BEY121" s="7"/>
      <c r="BEZ121" s="7"/>
      <c r="BFA121" s="8"/>
      <c r="BFB121" s="8"/>
      <c r="BFC121" s="8"/>
      <c r="BFE121" s="8"/>
      <c r="BFF121" s="8"/>
      <c r="BFG121" s="29"/>
      <c r="BFH121" s="7"/>
      <c r="BFI121" s="7"/>
      <c r="BFJ121" s="7"/>
      <c r="BFK121" s="8"/>
      <c r="BFL121" s="8"/>
      <c r="BFM121" s="8"/>
      <c r="BFO121" s="8"/>
      <c r="BFP121" s="8"/>
      <c r="BFQ121" s="29"/>
      <c r="BFR121" s="7"/>
      <c r="BFS121" s="7"/>
      <c r="BFT121" s="7"/>
      <c r="BFU121" s="8"/>
      <c r="BFV121" s="8"/>
      <c r="BFW121" s="8"/>
      <c r="BFY121" s="8"/>
      <c r="BFZ121" s="8"/>
      <c r="BGA121" s="29"/>
      <c r="BGB121" s="7"/>
      <c r="BGC121" s="7"/>
      <c r="BGD121" s="7"/>
      <c r="BGE121" s="8"/>
      <c r="BGF121" s="8"/>
      <c r="BGG121" s="8"/>
      <c r="BGI121" s="8"/>
      <c r="BGJ121" s="8"/>
      <c r="BGK121" s="29"/>
      <c r="BGL121" s="7"/>
      <c r="BGM121" s="7"/>
      <c r="BGN121" s="7"/>
      <c r="BGO121" s="8"/>
      <c r="BGP121" s="8"/>
      <c r="BGQ121" s="8"/>
      <c r="BGS121" s="8"/>
      <c r="BGT121" s="8"/>
      <c r="BGU121" s="29"/>
      <c r="BGV121" s="7"/>
      <c r="BGW121" s="7"/>
      <c r="BGX121" s="7"/>
      <c r="BGY121" s="8"/>
      <c r="BGZ121" s="8"/>
      <c r="BHA121" s="8"/>
      <c r="BHC121" s="8"/>
      <c r="BHD121" s="8"/>
      <c r="BHE121" s="29"/>
      <c r="BHF121" s="7"/>
      <c r="BHG121" s="7"/>
      <c r="BHH121" s="7"/>
      <c r="BHI121" s="8"/>
      <c r="BHJ121" s="8"/>
      <c r="BHK121" s="8"/>
      <c r="BHM121" s="8"/>
      <c r="BHN121" s="8"/>
      <c r="BHO121" s="29"/>
      <c r="BHP121" s="7"/>
      <c r="BHQ121" s="7"/>
      <c r="BHR121" s="7"/>
      <c r="BHS121" s="8"/>
      <c r="BHT121" s="8"/>
      <c r="BHU121" s="8"/>
      <c r="BHW121" s="8"/>
      <c r="BHX121" s="8"/>
      <c r="BHY121" s="29"/>
      <c r="BHZ121" s="7"/>
      <c r="BIA121" s="7"/>
      <c r="BIB121" s="7"/>
      <c r="BIC121" s="8"/>
      <c r="BID121" s="8"/>
      <c r="BIE121" s="8"/>
      <c r="BIG121" s="8"/>
      <c r="BIH121" s="8"/>
      <c r="BII121" s="29"/>
      <c r="BIJ121" s="7"/>
      <c r="BIK121" s="7"/>
      <c r="BIL121" s="7"/>
      <c r="BIM121" s="8"/>
      <c r="BIN121" s="8"/>
      <c r="BIO121" s="8"/>
      <c r="BIQ121" s="8"/>
      <c r="BIR121" s="8"/>
      <c r="BIS121" s="29"/>
      <c r="BIT121" s="7"/>
      <c r="BIU121" s="7"/>
      <c r="BIV121" s="7"/>
      <c r="BIW121" s="8"/>
      <c r="BIX121" s="8"/>
      <c r="BIY121" s="8"/>
      <c r="BJA121" s="8"/>
      <c r="BJB121" s="8"/>
      <c r="BJC121" s="29"/>
      <c r="BJD121" s="7"/>
      <c r="BJE121" s="7"/>
      <c r="BJF121" s="7"/>
      <c r="BJG121" s="8"/>
      <c r="BJH121" s="8"/>
      <c r="BJI121" s="8"/>
      <c r="BJK121" s="8"/>
      <c r="BJL121" s="8"/>
      <c r="BJM121" s="29"/>
      <c r="BJN121" s="7"/>
      <c r="BJO121" s="7"/>
      <c r="BJP121" s="7"/>
      <c r="BJQ121" s="8"/>
      <c r="BJR121" s="8"/>
      <c r="BJS121" s="8"/>
      <c r="BJU121" s="8"/>
      <c r="BJV121" s="8"/>
      <c r="BJW121" s="29"/>
      <c r="BJX121" s="7"/>
      <c r="BJY121" s="7"/>
      <c r="BJZ121" s="7"/>
      <c r="BKA121" s="8"/>
      <c r="BKB121" s="8"/>
      <c r="BKC121" s="8"/>
      <c r="BKE121" s="8"/>
      <c r="BKF121" s="8"/>
      <c r="BKG121" s="29"/>
      <c r="BKH121" s="7"/>
      <c r="BKI121" s="7"/>
      <c r="BKJ121" s="7"/>
      <c r="BKK121" s="8"/>
      <c r="BKL121" s="8"/>
      <c r="BKM121" s="8"/>
      <c r="BKO121" s="8"/>
      <c r="BKP121" s="8"/>
      <c r="BKQ121" s="29"/>
      <c r="BKR121" s="7"/>
      <c r="BKS121" s="7"/>
      <c r="BKT121" s="7"/>
      <c r="BKU121" s="8"/>
      <c r="BKV121" s="8"/>
      <c r="BKW121" s="8"/>
      <c r="BKY121" s="8"/>
      <c r="BKZ121" s="8"/>
      <c r="BLA121" s="29"/>
      <c r="BLB121" s="7"/>
      <c r="BLC121" s="7"/>
      <c r="BLD121" s="7"/>
      <c r="BLE121" s="8"/>
      <c r="BLF121" s="8"/>
      <c r="BLG121" s="8"/>
      <c r="BLI121" s="8"/>
      <c r="BLJ121" s="8"/>
      <c r="BLK121" s="29"/>
      <c r="BLL121" s="7"/>
      <c r="BLM121" s="7"/>
      <c r="BLN121" s="7"/>
      <c r="BLO121" s="8"/>
      <c r="BLP121" s="8"/>
      <c r="BLQ121" s="8"/>
      <c r="BLS121" s="8"/>
      <c r="BLT121" s="8"/>
      <c r="BLU121" s="29"/>
      <c r="BLV121" s="7"/>
      <c r="BLW121" s="7"/>
      <c r="BLX121" s="7"/>
      <c r="BLY121" s="8"/>
      <c r="BLZ121" s="8"/>
      <c r="BMA121" s="8"/>
      <c r="BMC121" s="8"/>
      <c r="BMD121" s="8"/>
      <c r="BME121" s="29"/>
      <c r="BMF121" s="7"/>
      <c r="BMG121" s="7"/>
      <c r="BMH121" s="7"/>
      <c r="BMI121" s="8"/>
      <c r="BMJ121" s="8"/>
      <c r="BMK121" s="8"/>
      <c r="BMM121" s="8"/>
      <c r="BMN121" s="8"/>
      <c r="BMO121" s="29"/>
      <c r="BMP121" s="7"/>
      <c r="BMQ121" s="7"/>
      <c r="BMR121" s="7"/>
      <c r="BMS121" s="8"/>
      <c r="BMT121" s="8"/>
      <c r="BMU121" s="8"/>
      <c r="BMW121" s="8"/>
      <c r="BMX121" s="8"/>
      <c r="BMY121" s="29"/>
      <c r="BMZ121" s="7"/>
      <c r="BNA121" s="7"/>
      <c r="BNB121" s="7"/>
      <c r="BNC121" s="8"/>
      <c r="BND121" s="8"/>
      <c r="BNE121" s="8"/>
      <c r="BNG121" s="8"/>
      <c r="BNH121" s="8"/>
      <c r="BNI121" s="29"/>
      <c r="BNJ121" s="7"/>
      <c r="BNK121" s="7"/>
      <c r="BNL121" s="7"/>
      <c r="BNM121" s="8"/>
      <c r="BNN121" s="8"/>
      <c r="BNO121" s="8"/>
      <c r="BNQ121" s="8"/>
      <c r="BNR121" s="8"/>
      <c r="BNS121" s="29"/>
      <c r="BNT121" s="7"/>
      <c r="BNU121" s="7"/>
      <c r="BNV121" s="7"/>
      <c r="BNW121" s="8"/>
      <c r="BNX121" s="8"/>
      <c r="BNY121" s="8"/>
      <c r="BOA121" s="8"/>
      <c r="BOB121" s="8"/>
      <c r="BOC121" s="29"/>
      <c r="BOD121" s="7"/>
      <c r="BOE121" s="7"/>
      <c r="BOF121" s="7"/>
      <c r="BOG121" s="8"/>
      <c r="BOH121" s="8"/>
      <c r="BOI121" s="8"/>
      <c r="BOK121" s="8"/>
      <c r="BOL121" s="8"/>
      <c r="BOM121" s="29"/>
      <c r="BON121" s="7"/>
      <c r="BOO121" s="7"/>
      <c r="BOP121" s="7"/>
      <c r="BOQ121" s="8"/>
      <c r="BOR121" s="8"/>
      <c r="BOS121" s="8"/>
      <c r="BOU121" s="8"/>
      <c r="BOV121" s="8"/>
      <c r="BOW121" s="29"/>
      <c r="BOX121" s="7"/>
      <c r="BOY121" s="7"/>
      <c r="BOZ121" s="7"/>
      <c r="BPA121" s="8"/>
      <c r="BPB121" s="8"/>
      <c r="BPC121" s="8"/>
      <c r="BPE121" s="8"/>
      <c r="BPF121" s="8"/>
      <c r="BPG121" s="29"/>
      <c r="BPH121" s="7"/>
      <c r="BPI121" s="7"/>
      <c r="BPJ121" s="7"/>
      <c r="BPK121" s="8"/>
      <c r="BPL121" s="8"/>
      <c r="BPM121" s="8"/>
      <c r="BPO121" s="8"/>
      <c r="BPP121" s="8"/>
      <c r="BPQ121" s="29"/>
      <c r="BPR121" s="7"/>
      <c r="BPS121" s="7"/>
      <c r="BPT121" s="7"/>
      <c r="BPU121" s="8"/>
      <c r="BPV121" s="8"/>
      <c r="BPW121" s="8"/>
      <c r="BPY121" s="8"/>
      <c r="BPZ121" s="8"/>
      <c r="BQA121" s="29"/>
      <c r="BQB121" s="7"/>
      <c r="BQC121" s="7"/>
      <c r="BQD121" s="7"/>
      <c r="BQE121" s="8"/>
      <c r="BQF121" s="8"/>
      <c r="BQG121" s="8"/>
      <c r="BQI121" s="8"/>
      <c r="BQJ121" s="8"/>
      <c r="BQK121" s="29"/>
      <c r="BQL121" s="7"/>
      <c r="BQM121" s="7"/>
      <c r="BQN121" s="7"/>
      <c r="BQO121" s="8"/>
      <c r="BQP121" s="8"/>
      <c r="BQQ121" s="8"/>
      <c r="BQS121" s="8"/>
      <c r="BQT121" s="8"/>
      <c r="BQU121" s="29"/>
      <c r="BQV121" s="7"/>
      <c r="BQW121" s="7"/>
      <c r="BQX121" s="7"/>
      <c r="BQY121" s="8"/>
      <c r="BQZ121" s="8"/>
      <c r="BRA121" s="8"/>
      <c r="BRC121" s="8"/>
      <c r="BRD121" s="8"/>
      <c r="BRE121" s="29"/>
      <c r="BRF121" s="7"/>
      <c r="BRG121" s="7"/>
      <c r="BRH121" s="7"/>
      <c r="BRI121" s="8"/>
      <c r="BRJ121" s="8"/>
      <c r="BRK121" s="8"/>
      <c r="BRM121" s="8"/>
      <c r="BRN121" s="8"/>
      <c r="BRO121" s="29"/>
      <c r="BRP121" s="7"/>
      <c r="BRQ121" s="7"/>
      <c r="BRR121" s="7"/>
      <c r="BRS121" s="8"/>
      <c r="BRT121" s="8"/>
      <c r="BRU121" s="8"/>
      <c r="BRW121" s="8"/>
      <c r="BRX121" s="8"/>
      <c r="BRY121" s="29"/>
      <c r="BRZ121" s="7"/>
      <c r="BSA121" s="7"/>
      <c r="BSB121" s="7"/>
      <c r="BSC121" s="8"/>
      <c r="BSD121" s="8"/>
      <c r="BSE121" s="8"/>
      <c r="BSG121" s="8"/>
      <c r="BSH121" s="8"/>
      <c r="BSI121" s="29"/>
      <c r="BSJ121" s="7"/>
      <c r="BSK121" s="7"/>
      <c r="BSL121" s="7"/>
      <c r="BSM121" s="8"/>
      <c r="BSN121" s="8"/>
      <c r="BSO121" s="8"/>
      <c r="BSQ121" s="8"/>
      <c r="BSR121" s="8"/>
      <c r="BSS121" s="29"/>
      <c r="BST121" s="7"/>
      <c r="BSU121" s="7"/>
      <c r="BSV121" s="7"/>
      <c r="BSW121" s="8"/>
      <c r="BSX121" s="8"/>
      <c r="BSY121" s="8"/>
      <c r="BTA121" s="8"/>
      <c r="BTB121" s="8"/>
      <c r="BTC121" s="29"/>
      <c r="BTD121" s="7"/>
      <c r="BTE121" s="7"/>
      <c r="BTF121" s="7"/>
      <c r="BTG121" s="8"/>
      <c r="BTH121" s="8"/>
      <c r="BTI121" s="8"/>
      <c r="BTK121" s="8"/>
      <c r="BTL121" s="8"/>
      <c r="BTM121" s="29"/>
      <c r="BTN121" s="7"/>
      <c r="BTO121" s="7"/>
      <c r="BTP121" s="7"/>
      <c r="BTQ121" s="8"/>
      <c r="BTR121" s="8"/>
      <c r="BTS121" s="8"/>
      <c r="BTU121" s="8"/>
      <c r="BTV121" s="8"/>
      <c r="BTW121" s="29"/>
      <c r="BTX121" s="7"/>
      <c r="BTY121" s="7"/>
      <c r="BTZ121" s="7"/>
      <c r="BUA121" s="8"/>
      <c r="BUB121" s="8"/>
      <c r="BUC121" s="8"/>
      <c r="BUE121" s="8"/>
      <c r="BUF121" s="8"/>
      <c r="BUG121" s="29"/>
      <c r="BUH121" s="7"/>
      <c r="BUI121" s="7"/>
      <c r="BUJ121" s="7"/>
      <c r="BUK121" s="8"/>
      <c r="BUL121" s="8"/>
      <c r="BUM121" s="8"/>
      <c r="BUO121" s="8"/>
      <c r="BUP121" s="8"/>
      <c r="BUQ121" s="29"/>
      <c r="BUR121" s="7"/>
      <c r="BUS121" s="7"/>
      <c r="BUT121" s="7"/>
      <c r="BUU121" s="8"/>
      <c r="BUV121" s="8"/>
      <c r="BUW121" s="8"/>
      <c r="BUY121" s="8"/>
      <c r="BUZ121" s="8"/>
      <c r="BVA121" s="29"/>
      <c r="BVB121" s="7"/>
      <c r="BVC121" s="7"/>
      <c r="BVD121" s="7"/>
      <c r="BVE121" s="8"/>
      <c r="BVF121" s="8"/>
      <c r="BVG121" s="8"/>
      <c r="BVI121" s="8"/>
      <c r="BVJ121" s="8"/>
      <c r="BVK121" s="29"/>
      <c r="BVL121" s="7"/>
      <c r="BVM121" s="7"/>
      <c r="BVN121" s="7"/>
      <c r="BVO121" s="8"/>
      <c r="BVP121" s="8"/>
      <c r="BVQ121" s="8"/>
      <c r="BVS121" s="8"/>
      <c r="BVT121" s="8"/>
      <c r="BVU121" s="29"/>
      <c r="BVV121" s="7"/>
      <c r="BVW121" s="7"/>
      <c r="BVX121" s="7"/>
      <c r="BVY121" s="8"/>
      <c r="BVZ121" s="8"/>
      <c r="BWA121" s="8"/>
      <c r="BWC121" s="8"/>
      <c r="BWD121" s="8"/>
      <c r="BWE121" s="29"/>
      <c r="BWF121" s="7"/>
      <c r="BWG121" s="7"/>
      <c r="BWH121" s="7"/>
      <c r="BWI121" s="8"/>
      <c r="BWJ121" s="8"/>
      <c r="BWK121" s="8"/>
      <c r="BWM121" s="8"/>
      <c r="BWN121" s="8"/>
      <c r="BWO121" s="29"/>
      <c r="BWP121" s="7"/>
      <c r="BWQ121" s="7"/>
      <c r="BWR121" s="7"/>
      <c r="BWS121" s="8"/>
      <c r="BWT121" s="8"/>
      <c r="BWU121" s="8"/>
      <c r="BWW121" s="8"/>
      <c r="BWX121" s="8"/>
      <c r="BWY121" s="29"/>
      <c r="BWZ121" s="7"/>
      <c r="BXA121" s="7"/>
      <c r="BXB121" s="7"/>
      <c r="BXC121" s="8"/>
      <c r="BXD121" s="8"/>
      <c r="BXE121" s="8"/>
      <c r="BXG121" s="8"/>
      <c r="BXH121" s="8"/>
      <c r="BXI121" s="29"/>
      <c r="BXJ121" s="7"/>
      <c r="BXK121" s="7"/>
      <c r="BXL121" s="7"/>
      <c r="BXM121" s="8"/>
      <c r="BXN121" s="8"/>
      <c r="BXO121" s="8"/>
      <c r="BXQ121" s="8"/>
      <c r="BXR121" s="8"/>
      <c r="BXS121" s="29"/>
      <c r="BXT121" s="7"/>
      <c r="BXU121" s="7"/>
      <c r="BXV121" s="7"/>
      <c r="BXW121" s="8"/>
      <c r="BXX121" s="8"/>
      <c r="BXY121" s="8"/>
      <c r="BYA121" s="8"/>
      <c r="BYB121" s="8"/>
      <c r="BYC121" s="29"/>
      <c r="BYD121" s="7"/>
      <c r="BYE121" s="7"/>
      <c r="BYF121" s="7"/>
      <c r="BYG121" s="8"/>
      <c r="BYH121" s="8"/>
      <c r="BYI121" s="8"/>
      <c r="BYK121" s="8"/>
      <c r="BYL121" s="8"/>
      <c r="BYM121" s="29"/>
      <c r="BYN121" s="7"/>
      <c r="BYO121" s="7"/>
      <c r="BYP121" s="7"/>
      <c r="BYQ121" s="8"/>
      <c r="BYR121" s="8"/>
      <c r="BYS121" s="8"/>
      <c r="BYU121" s="8"/>
      <c r="BYV121" s="8"/>
      <c r="BYW121" s="29"/>
      <c r="BYX121" s="7"/>
      <c r="BYY121" s="7"/>
      <c r="BYZ121" s="7"/>
      <c r="BZA121" s="8"/>
      <c r="BZB121" s="8"/>
      <c r="BZC121" s="8"/>
      <c r="BZE121" s="8"/>
      <c r="BZF121" s="8"/>
      <c r="BZG121" s="29"/>
      <c r="BZH121" s="7"/>
      <c r="BZI121" s="7"/>
      <c r="BZJ121" s="7"/>
      <c r="BZK121" s="8"/>
      <c r="BZL121" s="8"/>
      <c r="BZM121" s="8"/>
      <c r="BZO121" s="8"/>
      <c r="BZP121" s="8"/>
      <c r="BZQ121" s="29"/>
      <c r="BZR121" s="7"/>
      <c r="BZS121" s="7"/>
      <c r="BZT121" s="7"/>
      <c r="BZU121" s="8"/>
      <c r="BZV121" s="8"/>
      <c r="BZW121" s="8"/>
      <c r="BZY121" s="8"/>
      <c r="BZZ121" s="8"/>
      <c r="CAA121" s="29"/>
      <c r="CAB121" s="7"/>
      <c r="CAC121" s="7"/>
      <c r="CAD121" s="7"/>
      <c r="CAE121" s="8"/>
      <c r="CAF121" s="8"/>
      <c r="CAG121" s="8"/>
      <c r="CAI121" s="8"/>
      <c r="CAJ121" s="8"/>
      <c r="CAK121" s="29"/>
      <c r="CAL121" s="7"/>
      <c r="CAM121" s="7"/>
      <c r="CAN121" s="7"/>
      <c r="CAO121" s="8"/>
      <c r="CAP121" s="8"/>
      <c r="CAQ121" s="8"/>
      <c r="CAS121" s="8"/>
      <c r="CAT121" s="8"/>
      <c r="CAU121" s="29"/>
      <c r="CAV121" s="7"/>
      <c r="CAW121" s="7"/>
      <c r="CAX121" s="7"/>
      <c r="CAY121" s="8"/>
      <c r="CAZ121" s="8"/>
      <c r="CBA121" s="8"/>
      <c r="CBC121" s="8"/>
      <c r="CBD121" s="8"/>
      <c r="CBE121" s="29"/>
      <c r="CBF121" s="7"/>
      <c r="CBG121" s="7"/>
      <c r="CBH121" s="7"/>
      <c r="CBI121" s="8"/>
      <c r="CBJ121" s="8"/>
      <c r="CBK121" s="8"/>
      <c r="CBM121" s="8"/>
      <c r="CBN121" s="8"/>
      <c r="CBO121" s="29"/>
      <c r="CBP121" s="7"/>
      <c r="CBQ121" s="7"/>
      <c r="CBR121" s="7"/>
      <c r="CBS121" s="8"/>
      <c r="CBT121" s="8"/>
      <c r="CBU121" s="8"/>
      <c r="CBW121" s="8"/>
      <c r="CBX121" s="8"/>
      <c r="CBY121" s="29"/>
      <c r="CBZ121" s="7"/>
      <c r="CCA121" s="7"/>
      <c r="CCB121" s="7"/>
      <c r="CCC121" s="8"/>
      <c r="CCD121" s="8"/>
      <c r="CCE121" s="8"/>
      <c r="CCG121" s="8"/>
      <c r="CCH121" s="8"/>
      <c r="CCI121" s="29"/>
      <c r="CCJ121" s="7"/>
      <c r="CCK121" s="7"/>
      <c r="CCL121" s="7"/>
      <c r="CCM121" s="8"/>
      <c r="CCN121" s="8"/>
      <c r="CCO121" s="8"/>
      <c r="CCQ121" s="8"/>
      <c r="CCR121" s="8"/>
      <c r="CCS121" s="29"/>
      <c r="CCT121" s="7"/>
      <c r="CCU121" s="7"/>
      <c r="CCV121" s="7"/>
      <c r="CCW121" s="8"/>
      <c r="CCX121" s="8"/>
      <c r="CCY121" s="8"/>
      <c r="CDA121" s="8"/>
      <c r="CDB121" s="8"/>
      <c r="CDC121" s="29"/>
      <c r="CDD121" s="7"/>
      <c r="CDE121" s="7"/>
      <c r="CDF121" s="7"/>
      <c r="CDG121" s="8"/>
      <c r="CDH121" s="8"/>
      <c r="CDI121" s="8"/>
      <c r="CDK121" s="8"/>
      <c r="CDL121" s="8"/>
      <c r="CDM121" s="29"/>
      <c r="CDN121" s="7"/>
      <c r="CDO121" s="7"/>
      <c r="CDP121" s="7"/>
      <c r="CDQ121" s="8"/>
      <c r="CDR121" s="8"/>
      <c r="CDS121" s="8"/>
      <c r="CDU121" s="8"/>
      <c r="CDV121" s="8"/>
      <c r="CDW121" s="29"/>
      <c r="CDX121" s="7"/>
      <c r="CDY121" s="7"/>
      <c r="CDZ121" s="7"/>
      <c r="CEA121" s="8"/>
      <c r="CEB121" s="8"/>
      <c r="CEC121" s="8"/>
      <c r="CEE121" s="8"/>
      <c r="CEF121" s="8"/>
      <c r="CEG121" s="29"/>
      <c r="CEH121" s="7"/>
      <c r="CEI121" s="7"/>
      <c r="CEJ121" s="7"/>
      <c r="CEK121" s="8"/>
      <c r="CEL121" s="8"/>
      <c r="CEM121" s="8"/>
      <c r="CEO121" s="8"/>
      <c r="CEP121" s="8"/>
      <c r="CEQ121" s="29"/>
      <c r="CER121" s="7"/>
      <c r="CES121" s="7"/>
      <c r="CET121" s="7"/>
      <c r="CEU121" s="8"/>
      <c r="CEV121" s="8"/>
      <c r="CEW121" s="8"/>
      <c r="CEY121" s="8"/>
      <c r="CEZ121" s="8"/>
      <c r="CFA121" s="29"/>
      <c r="CFB121" s="7"/>
      <c r="CFC121" s="7"/>
      <c r="CFD121" s="7"/>
      <c r="CFE121" s="8"/>
      <c r="CFF121" s="8"/>
      <c r="CFG121" s="8"/>
      <c r="CFI121" s="8"/>
      <c r="CFJ121" s="8"/>
      <c r="CFK121" s="29"/>
      <c r="CFL121" s="7"/>
      <c r="CFM121" s="7"/>
      <c r="CFN121" s="7"/>
      <c r="CFO121" s="8"/>
      <c r="CFP121" s="8"/>
      <c r="CFQ121" s="8"/>
      <c r="CFS121" s="8"/>
      <c r="CFT121" s="8"/>
      <c r="CFU121" s="29"/>
      <c r="CFV121" s="7"/>
      <c r="CFW121" s="7"/>
      <c r="CFX121" s="7"/>
      <c r="CFY121" s="8"/>
      <c r="CFZ121" s="8"/>
      <c r="CGA121" s="8"/>
      <c r="CGC121" s="8"/>
      <c r="CGD121" s="8"/>
      <c r="CGE121" s="29"/>
      <c r="CGF121" s="7"/>
      <c r="CGG121" s="7"/>
      <c r="CGH121" s="7"/>
      <c r="CGI121" s="8"/>
      <c r="CGJ121" s="8"/>
      <c r="CGK121" s="8"/>
      <c r="CGM121" s="8"/>
      <c r="CGN121" s="8"/>
      <c r="CGO121" s="29"/>
      <c r="CGP121" s="7"/>
      <c r="CGQ121" s="7"/>
      <c r="CGR121" s="7"/>
      <c r="CGS121" s="8"/>
      <c r="CGT121" s="8"/>
      <c r="CGU121" s="8"/>
      <c r="CGW121" s="8"/>
      <c r="CGX121" s="8"/>
      <c r="CGY121" s="29"/>
      <c r="CGZ121" s="7"/>
      <c r="CHA121" s="7"/>
      <c r="CHB121" s="7"/>
      <c r="CHC121" s="8"/>
      <c r="CHD121" s="8"/>
      <c r="CHE121" s="8"/>
      <c r="CHG121" s="8"/>
      <c r="CHH121" s="8"/>
      <c r="CHI121" s="29"/>
      <c r="CHJ121" s="7"/>
      <c r="CHK121" s="7"/>
      <c r="CHL121" s="7"/>
      <c r="CHM121" s="8"/>
      <c r="CHN121" s="8"/>
      <c r="CHO121" s="8"/>
      <c r="CHQ121" s="8"/>
      <c r="CHR121" s="8"/>
      <c r="CHS121" s="29"/>
      <c r="CHT121" s="7"/>
      <c r="CHU121" s="7"/>
      <c r="CHV121" s="7"/>
      <c r="CHW121" s="8"/>
      <c r="CHX121" s="8"/>
      <c r="CHY121" s="8"/>
      <c r="CIA121" s="8"/>
      <c r="CIB121" s="8"/>
      <c r="CIC121" s="29"/>
      <c r="CID121" s="7"/>
      <c r="CIE121" s="7"/>
      <c r="CIF121" s="7"/>
      <c r="CIG121" s="8"/>
      <c r="CIH121" s="8"/>
      <c r="CII121" s="8"/>
      <c r="CIK121" s="8"/>
      <c r="CIL121" s="8"/>
      <c r="CIM121" s="29"/>
      <c r="CIN121" s="7"/>
      <c r="CIO121" s="7"/>
      <c r="CIP121" s="7"/>
      <c r="CIQ121" s="8"/>
      <c r="CIR121" s="8"/>
      <c r="CIS121" s="8"/>
      <c r="CIU121" s="8"/>
      <c r="CIV121" s="8"/>
      <c r="CIW121" s="29"/>
      <c r="CIX121" s="7"/>
      <c r="CIY121" s="7"/>
      <c r="CIZ121" s="7"/>
      <c r="CJA121" s="8"/>
      <c r="CJB121" s="8"/>
      <c r="CJC121" s="8"/>
      <c r="CJE121" s="8"/>
      <c r="CJF121" s="8"/>
      <c r="CJG121" s="29"/>
      <c r="CJH121" s="7"/>
      <c r="CJI121" s="7"/>
      <c r="CJJ121" s="7"/>
      <c r="CJK121" s="8"/>
      <c r="CJL121" s="8"/>
      <c r="CJM121" s="8"/>
      <c r="CJO121" s="8"/>
      <c r="CJP121" s="8"/>
      <c r="CJQ121" s="29"/>
      <c r="CJR121" s="7"/>
      <c r="CJS121" s="7"/>
      <c r="CJT121" s="7"/>
      <c r="CJU121" s="8"/>
      <c r="CJV121" s="8"/>
      <c r="CJW121" s="8"/>
      <c r="CJY121" s="8"/>
      <c r="CJZ121" s="8"/>
      <c r="CKA121" s="29"/>
      <c r="CKB121" s="7"/>
      <c r="CKC121" s="7"/>
      <c r="CKD121" s="7"/>
      <c r="CKE121" s="8"/>
      <c r="CKF121" s="8"/>
      <c r="CKG121" s="8"/>
      <c r="CKI121" s="8"/>
      <c r="CKJ121" s="8"/>
      <c r="CKK121" s="29"/>
      <c r="CKL121" s="7"/>
      <c r="CKM121" s="7"/>
      <c r="CKN121" s="7"/>
      <c r="CKO121" s="8"/>
      <c r="CKP121" s="8"/>
      <c r="CKQ121" s="8"/>
      <c r="CKS121" s="8"/>
      <c r="CKT121" s="8"/>
      <c r="CKU121" s="29"/>
      <c r="CKV121" s="7"/>
      <c r="CKW121" s="7"/>
      <c r="CKX121" s="7"/>
      <c r="CKY121" s="8"/>
      <c r="CKZ121" s="8"/>
      <c r="CLA121" s="8"/>
      <c r="CLC121" s="8"/>
      <c r="CLD121" s="8"/>
      <c r="CLE121" s="29"/>
      <c r="CLF121" s="7"/>
      <c r="CLG121" s="7"/>
      <c r="CLH121" s="7"/>
      <c r="CLI121" s="8"/>
      <c r="CLJ121" s="8"/>
      <c r="CLK121" s="8"/>
      <c r="CLM121" s="8"/>
      <c r="CLN121" s="8"/>
      <c r="CLO121" s="29"/>
      <c r="CLP121" s="7"/>
      <c r="CLQ121" s="7"/>
      <c r="CLR121" s="7"/>
      <c r="CLS121" s="8"/>
      <c r="CLT121" s="8"/>
      <c r="CLU121" s="8"/>
      <c r="CLW121" s="8"/>
      <c r="CLX121" s="8"/>
      <c r="CLY121" s="29"/>
      <c r="CLZ121" s="7"/>
      <c r="CMA121" s="7"/>
      <c r="CMB121" s="7"/>
      <c r="CMC121" s="8"/>
      <c r="CMD121" s="8"/>
      <c r="CME121" s="8"/>
      <c r="CMG121" s="8"/>
      <c r="CMH121" s="8"/>
      <c r="CMI121" s="29"/>
      <c r="CMJ121" s="7"/>
      <c r="CMK121" s="7"/>
      <c r="CML121" s="7"/>
      <c r="CMM121" s="8"/>
      <c r="CMN121" s="8"/>
      <c r="CMO121" s="8"/>
      <c r="CMQ121" s="8"/>
      <c r="CMR121" s="8"/>
      <c r="CMS121" s="29"/>
      <c r="CMT121" s="7"/>
      <c r="CMU121" s="7"/>
      <c r="CMV121" s="7"/>
      <c r="CMW121" s="8"/>
      <c r="CMX121" s="8"/>
      <c r="CMY121" s="8"/>
      <c r="CNA121" s="8"/>
      <c r="CNB121" s="8"/>
      <c r="CNC121" s="29"/>
      <c r="CND121" s="7"/>
      <c r="CNE121" s="7"/>
      <c r="CNF121" s="7"/>
      <c r="CNG121" s="8"/>
      <c r="CNH121" s="8"/>
      <c r="CNI121" s="8"/>
      <c r="CNK121" s="8"/>
      <c r="CNL121" s="8"/>
      <c r="CNM121" s="29"/>
      <c r="CNN121" s="7"/>
      <c r="CNO121" s="7"/>
      <c r="CNP121" s="7"/>
      <c r="CNQ121" s="8"/>
      <c r="CNR121" s="8"/>
      <c r="CNS121" s="8"/>
      <c r="CNU121" s="8"/>
      <c r="CNV121" s="8"/>
      <c r="CNW121" s="29"/>
      <c r="CNX121" s="7"/>
      <c r="CNY121" s="7"/>
      <c r="CNZ121" s="7"/>
      <c r="COA121" s="8"/>
      <c r="COB121" s="8"/>
      <c r="COC121" s="8"/>
      <c r="COE121" s="8"/>
      <c r="COF121" s="8"/>
      <c r="COG121" s="29"/>
      <c r="COH121" s="7"/>
      <c r="COI121" s="7"/>
      <c r="COJ121" s="7"/>
      <c r="COK121" s="8"/>
      <c r="COL121" s="8"/>
      <c r="COM121" s="8"/>
      <c r="COO121" s="8"/>
      <c r="COP121" s="8"/>
      <c r="COQ121" s="29"/>
      <c r="COR121" s="7"/>
      <c r="COS121" s="7"/>
      <c r="COT121" s="7"/>
      <c r="COU121" s="8"/>
      <c r="COV121" s="8"/>
      <c r="COW121" s="8"/>
      <c r="COY121" s="8"/>
      <c r="COZ121" s="8"/>
      <c r="CPA121" s="29"/>
      <c r="CPB121" s="7"/>
      <c r="CPC121" s="7"/>
      <c r="CPD121" s="7"/>
      <c r="CPE121" s="8"/>
      <c r="CPF121" s="8"/>
      <c r="CPG121" s="8"/>
      <c r="CPI121" s="8"/>
      <c r="CPJ121" s="8"/>
      <c r="CPK121" s="29"/>
      <c r="CPL121" s="7"/>
      <c r="CPM121" s="7"/>
      <c r="CPN121" s="7"/>
      <c r="CPO121" s="8"/>
      <c r="CPP121" s="8"/>
      <c r="CPQ121" s="8"/>
      <c r="CPS121" s="8"/>
      <c r="CPT121" s="8"/>
      <c r="CPU121" s="29"/>
      <c r="CPV121" s="7"/>
      <c r="CPW121" s="7"/>
      <c r="CPX121" s="7"/>
      <c r="CPY121" s="8"/>
      <c r="CPZ121" s="8"/>
      <c r="CQA121" s="8"/>
      <c r="CQC121" s="8"/>
      <c r="CQD121" s="8"/>
      <c r="CQE121" s="29"/>
      <c r="CQF121" s="7"/>
      <c r="CQG121" s="7"/>
      <c r="CQH121" s="7"/>
      <c r="CQI121" s="8"/>
      <c r="CQJ121" s="8"/>
      <c r="CQK121" s="8"/>
      <c r="CQM121" s="8"/>
      <c r="CQN121" s="8"/>
      <c r="CQO121" s="29"/>
      <c r="CQP121" s="7"/>
      <c r="CQQ121" s="7"/>
      <c r="CQR121" s="7"/>
      <c r="CQS121" s="8"/>
      <c r="CQT121" s="8"/>
      <c r="CQU121" s="8"/>
      <c r="CQW121" s="8"/>
      <c r="CQX121" s="8"/>
      <c r="CQY121" s="29"/>
      <c r="CQZ121" s="7"/>
      <c r="CRA121" s="7"/>
      <c r="CRB121" s="7"/>
      <c r="CRC121" s="8"/>
      <c r="CRD121" s="8"/>
      <c r="CRE121" s="8"/>
      <c r="CRG121" s="8"/>
      <c r="CRH121" s="8"/>
      <c r="CRI121" s="29"/>
      <c r="CRJ121" s="7"/>
      <c r="CRK121" s="7"/>
      <c r="CRL121" s="7"/>
      <c r="CRM121" s="8"/>
      <c r="CRN121" s="8"/>
      <c r="CRO121" s="8"/>
      <c r="CRQ121" s="8"/>
      <c r="CRR121" s="8"/>
      <c r="CRS121" s="29"/>
      <c r="CRT121" s="7"/>
      <c r="CRU121" s="7"/>
      <c r="CRV121" s="7"/>
      <c r="CRW121" s="8"/>
      <c r="CRX121" s="8"/>
      <c r="CRY121" s="8"/>
      <c r="CSA121" s="8"/>
      <c r="CSB121" s="8"/>
      <c r="CSC121" s="29"/>
      <c r="CSD121" s="7"/>
      <c r="CSE121" s="7"/>
      <c r="CSF121" s="7"/>
      <c r="CSG121" s="8"/>
      <c r="CSH121" s="8"/>
      <c r="CSI121" s="8"/>
      <c r="CSK121" s="8"/>
      <c r="CSL121" s="8"/>
      <c r="CSM121" s="29"/>
      <c r="CSN121" s="7"/>
      <c r="CSO121" s="7"/>
      <c r="CSP121" s="7"/>
      <c r="CSQ121" s="8"/>
      <c r="CSR121" s="8"/>
      <c r="CSS121" s="8"/>
      <c r="CSU121" s="8"/>
      <c r="CSV121" s="8"/>
      <c r="CSW121" s="29"/>
      <c r="CSX121" s="7"/>
      <c r="CSY121" s="7"/>
      <c r="CSZ121" s="7"/>
      <c r="CTA121" s="8"/>
      <c r="CTB121" s="8"/>
      <c r="CTC121" s="8"/>
      <c r="CTE121" s="8"/>
      <c r="CTF121" s="8"/>
      <c r="CTG121" s="29"/>
      <c r="CTH121" s="7"/>
      <c r="CTI121" s="7"/>
      <c r="CTJ121" s="7"/>
      <c r="CTK121" s="8"/>
      <c r="CTL121" s="8"/>
      <c r="CTM121" s="8"/>
      <c r="CTO121" s="8"/>
      <c r="CTP121" s="8"/>
      <c r="CTQ121" s="29"/>
      <c r="CTR121" s="7"/>
      <c r="CTS121" s="7"/>
      <c r="CTT121" s="7"/>
      <c r="CTU121" s="8"/>
      <c r="CTV121" s="8"/>
      <c r="CTW121" s="8"/>
      <c r="CTY121" s="8"/>
      <c r="CTZ121" s="8"/>
      <c r="CUA121" s="29"/>
      <c r="CUB121" s="7"/>
      <c r="CUC121" s="7"/>
      <c r="CUD121" s="7"/>
      <c r="CUE121" s="8"/>
      <c r="CUF121" s="8"/>
      <c r="CUG121" s="8"/>
      <c r="CUI121" s="8"/>
      <c r="CUJ121" s="8"/>
      <c r="CUK121" s="29"/>
      <c r="CUL121" s="7"/>
      <c r="CUM121" s="7"/>
      <c r="CUN121" s="7"/>
      <c r="CUO121" s="8"/>
      <c r="CUP121" s="8"/>
      <c r="CUQ121" s="8"/>
      <c r="CUS121" s="8"/>
      <c r="CUT121" s="8"/>
      <c r="CUU121" s="29"/>
      <c r="CUV121" s="7"/>
      <c r="CUW121" s="7"/>
      <c r="CUX121" s="7"/>
      <c r="CUY121" s="8"/>
      <c r="CUZ121" s="8"/>
      <c r="CVA121" s="8"/>
      <c r="CVC121" s="8"/>
      <c r="CVD121" s="8"/>
      <c r="CVE121" s="29"/>
      <c r="CVF121" s="7"/>
      <c r="CVG121" s="7"/>
      <c r="CVH121" s="7"/>
      <c r="CVI121" s="8"/>
      <c r="CVJ121" s="8"/>
      <c r="CVK121" s="8"/>
      <c r="CVM121" s="8"/>
      <c r="CVN121" s="8"/>
      <c r="CVO121" s="29"/>
      <c r="CVP121" s="7"/>
      <c r="CVQ121" s="7"/>
      <c r="CVR121" s="7"/>
      <c r="CVS121" s="8"/>
      <c r="CVT121" s="8"/>
      <c r="CVU121" s="8"/>
      <c r="CVW121" s="8"/>
      <c r="CVX121" s="8"/>
      <c r="CVY121" s="29"/>
      <c r="CVZ121" s="7"/>
      <c r="CWA121" s="7"/>
      <c r="CWB121" s="7"/>
      <c r="CWC121" s="8"/>
      <c r="CWD121" s="8"/>
      <c r="CWE121" s="8"/>
      <c r="CWG121" s="8"/>
      <c r="CWH121" s="8"/>
      <c r="CWI121" s="29"/>
      <c r="CWJ121" s="7"/>
      <c r="CWK121" s="7"/>
      <c r="CWL121" s="7"/>
      <c r="CWM121" s="8"/>
      <c r="CWN121" s="8"/>
      <c r="CWO121" s="8"/>
      <c r="CWQ121" s="8"/>
      <c r="CWR121" s="8"/>
      <c r="CWS121" s="29"/>
      <c r="CWT121" s="7"/>
      <c r="CWU121" s="7"/>
      <c r="CWV121" s="7"/>
      <c r="CWW121" s="8"/>
      <c r="CWX121" s="8"/>
      <c r="CWY121" s="8"/>
      <c r="CXA121" s="8"/>
      <c r="CXB121" s="8"/>
      <c r="CXC121" s="29"/>
      <c r="CXD121" s="7"/>
      <c r="CXE121" s="7"/>
      <c r="CXF121" s="7"/>
      <c r="CXG121" s="8"/>
      <c r="CXH121" s="8"/>
      <c r="CXI121" s="8"/>
      <c r="CXK121" s="8"/>
      <c r="CXL121" s="8"/>
      <c r="CXM121" s="29"/>
      <c r="CXN121" s="7"/>
      <c r="CXO121" s="7"/>
      <c r="CXP121" s="7"/>
      <c r="CXQ121" s="8"/>
      <c r="CXR121" s="8"/>
      <c r="CXS121" s="8"/>
      <c r="CXU121" s="8"/>
      <c r="CXV121" s="8"/>
      <c r="CXW121" s="29"/>
      <c r="CXX121" s="7"/>
      <c r="CXY121" s="7"/>
      <c r="CXZ121" s="7"/>
      <c r="CYA121" s="8"/>
      <c r="CYB121" s="8"/>
      <c r="CYC121" s="8"/>
      <c r="CYE121" s="8"/>
      <c r="CYF121" s="8"/>
      <c r="CYG121" s="29"/>
      <c r="CYH121" s="7"/>
      <c r="CYI121" s="7"/>
      <c r="CYJ121" s="7"/>
      <c r="CYK121" s="8"/>
      <c r="CYL121" s="8"/>
      <c r="CYM121" s="8"/>
      <c r="CYO121" s="8"/>
      <c r="CYP121" s="8"/>
      <c r="CYQ121" s="29"/>
      <c r="CYR121" s="7"/>
      <c r="CYS121" s="7"/>
      <c r="CYT121" s="7"/>
      <c r="CYU121" s="8"/>
      <c r="CYV121" s="8"/>
      <c r="CYW121" s="8"/>
      <c r="CYY121" s="8"/>
      <c r="CYZ121" s="8"/>
      <c r="CZA121" s="29"/>
      <c r="CZB121" s="7"/>
      <c r="CZC121" s="7"/>
      <c r="CZD121" s="7"/>
      <c r="CZE121" s="8"/>
      <c r="CZF121" s="8"/>
      <c r="CZG121" s="8"/>
      <c r="CZI121" s="8"/>
      <c r="CZJ121" s="8"/>
      <c r="CZK121" s="29"/>
      <c r="CZL121" s="7"/>
      <c r="CZM121" s="7"/>
      <c r="CZN121" s="7"/>
      <c r="CZO121" s="8"/>
      <c r="CZP121" s="8"/>
      <c r="CZQ121" s="8"/>
      <c r="CZS121" s="8"/>
      <c r="CZT121" s="8"/>
      <c r="CZU121" s="29"/>
      <c r="CZV121" s="7"/>
      <c r="CZW121" s="7"/>
      <c r="CZX121" s="7"/>
      <c r="CZY121" s="8"/>
      <c r="CZZ121" s="8"/>
      <c r="DAA121" s="8"/>
      <c r="DAC121" s="8"/>
      <c r="DAD121" s="8"/>
      <c r="DAE121" s="29"/>
      <c r="DAF121" s="7"/>
      <c r="DAG121" s="7"/>
      <c r="DAH121" s="7"/>
      <c r="DAI121" s="8"/>
      <c r="DAJ121" s="8"/>
      <c r="DAK121" s="8"/>
      <c r="DAM121" s="8"/>
      <c r="DAN121" s="8"/>
      <c r="DAO121" s="29"/>
      <c r="DAP121" s="7"/>
      <c r="DAQ121" s="7"/>
      <c r="DAR121" s="7"/>
      <c r="DAS121" s="8"/>
      <c r="DAT121" s="8"/>
      <c r="DAU121" s="8"/>
      <c r="DAW121" s="8"/>
      <c r="DAX121" s="8"/>
      <c r="DAY121" s="29"/>
      <c r="DAZ121" s="7"/>
      <c r="DBA121" s="7"/>
      <c r="DBB121" s="7"/>
      <c r="DBC121" s="8"/>
      <c r="DBD121" s="8"/>
      <c r="DBE121" s="8"/>
      <c r="DBG121" s="8"/>
      <c r="DBH121" s="8"/>
      <c r="DBI121" s="29"/>
      <c r="DBJ121" s="7"/>
      <c r="DBK121" s="7"/>
      <c r="DBL121" s="7"/>
      <c r="DBM121" s="8"/>
      <c r="DBN121" s="8"/>
      <c r="DBO121" s="8"/>
      <c r="DBQ121" s="8"/>
      <c r="DBR121" s="8"/>
      <c r="DBS121" s="29"/>
      <c r="DBT121" s="7"/>
      <c r="DBU121" s="7"/>
      <c r="DBV121" s="7"/>
      <c r="DBW121" s="8"/>
      <c r="DBX121" s="8"/>
      <c r="DBY121" s="8"/>
      <c r="DCA121" s="8"/>
      <c r="DCB121" s="8"/>
      <c r="DCC121" s="29"/>
      <c r="DCD121" s="7"/>
      <c r="DCE121" s="7"/>
      <c r="DCF121" s="7"/>
      <c r="DCG121" s="8"/>
      <c r="DCH121" s="8"/>
      <c r="DCI121" s="8"/>
      <c r="DCK121" s="8"/>
      <c r="DCL121" s="8"/>
      <c r="DCM121" s="29"/>
      <c r="DCN121" s="7"/>
      <c r="DCO121" s="7"/>
      <c r="DCP121" s="7"/>
      <c r="DCQ121" s="8"/>
      <c r="DCR121" s="8"/>
      <c r="DCS121" s="8"/>
      <c r="DCU121" s="8"/>
      <c r="DCV121" s="8"/>
      <c r="DCW121" s="29"/>
      <c r="DCX121" s="7"/>
      <c r="DCY121" s="7"/>
      <c r="DCZ121" s="7"/>
      <c r="DDA121" s="8"/>
      <c r="DDB121" s="8"/>
      <c r="DDC121" s="8"/>
      <c r="DDE121" s="8"/>
      <c r="DDF121" s="8"/>
      <c r="DDG121" s="29"/>
      <c r="DDH121" s="7"/>
      <c r="DDI121" s="7"/>
      <c r="DDJ121" s="7"/>
      <c r="DDK121" s="8"/>
      <c r="DDL121" s="8"/>
      <c r="DDM121" s="8"/>
      <c r="DDO121" s="8"/>
      <c r="DDP121" s="8"/>
      <c r="DDQ121" s="29"/>
      <c r="DDR121" s="7"/>
      <c r="DDS121" s="7"/>
      <c r="DDT121" s="7"/>
      <c r="DDU121" s="8"/>
      <c r="DDV121" s="8"/>
      <c r="DDW121" s="8"/>
      <c r="DDY121" s="8"/>
      <c r="DDZ121" s="8"/>
      <c r="DEA121" s="29"/>
      <c r="DEB121" s="7"/>
      <c r="DEC121" s="7"/>
      <c r="DED121" s="7"/>
      <c r="DEE121" s="8"/>
      <c r="DEF121" s="8"/>
      <c r="DEG121" s="8"/>
      <c r="DEI121" s="8"/>
      <c r="DEJ121" s="8"/>
      <c r="DEK121" s="29"/>
      <c r="DEL121" s="7"/>
      <c r="DEM121" s="7"/>
      <c r="DEN121" s="7"/>
      <c r="DEO121" s="8"/>
      <c r="DEP121" s="8"/>
      <c r="DEQ121" s="8"/>
      <c r="DES121" s="8"/>
      <c r="DET121" s="8"/>
      <c r="DEU121" s="29"/>
      <c r="DEV121" s="7"/>
      <c r="DEW121" s="7"/>
      <c r="DEX121" s="7"/>
      <c r="DEY121" s="8"/>
      <c r="DEZ121" s="8"/>
      <c r="DFA121" s="8"/>
      <c r="DFC121" s="8"/>
      <c r="DFD121" s="8"/>
      <c r="DFE121" s="29"/>
      <c r="DFF121" s="7"/>
      <c r="DFG121" s="7"/>
      <c r="DFH121" s="7"/>
      <c r="DFI121" s="8"/>
      <c r="DFJ121" s="8"/>
      <c r="DFK121" s="8"/>
      <c r="DFM121" s="8"/>
      <c r="DFN121" s="8"/>
      <c r="DFO121" s="29"/>
      <c r="DFP121" s="7"/>
      <c r="DFQ121" s="7"/>
      <c r="DFR121" s="7"/>
      <c r="DFS121" s="8"/>
      <c r="DFT121" s="8"/>
      <c r="DFU121" s="8"/>
      <c r="DFW121" s="8"/>
      <c r="DFX121" s="8"/>
      <c r="DFY121" s="29"/>
      <c r="DFZ121" s="7"/>
      <c r="DGA121" s="7"/>
      <c r="DGB121" s="7"/>
      <c r="DGC121" s="8"/>
      <c r="DGD121" s="8"/>
      <c r="DGE121" s="8"/>
      <c r="DGG121" s="8"/>
      <c r="DGH121" s="8"/>
      <c r="DGI121" s="29"/>
      <c r="DGJ121" s="7"/>
      <c r="DGK121" s="7"/>
      <c r="DGL121" s="7"/>
      <c r="DGM121" s="8"/>
      <c r="DGN121" s="8"/>
      <c r="DGO121" s="8"/>
      <c r="DGQ121" s="8"/>
      <c r="DGR121" s="8"/>
      <c r="DGS121" s="29"/>
      <c r="DGT121" s="7"/>
      <c r="DGU121" s="7"/>
      <c r="DGV121" s="7"/>
      <c r="DGW121" s="8"/>
      <c r="DGX121" s="8"/>
      <c r="DGY121" s="8"/>
      <c r="DHA121" s="8"/>
      <c r="DHB121" s="8"/>
      <c r="DHC121" s="29"/>
      <c r="DHD121" s="7"/>
      <c r="DHE121" s="7"/>
      <c r="DHF121" s="7"/>
      <c r="DHG121" s="8"/>
      <c r="DHH121" s="8"/>
      <c r="DHI121" s="8"/>
      <c r="DHK121" s="8"/>
      <c r="DHL121" s="8"/>
      <c r="DHM121" s="29"/>
      <c r="DHN121" s="7"/>
      <c r="DHO121" s="7"/>
      <c r="DHP121" s="7"/>
      <c r="DHQ121" s="8"/>
      <c r="DHR121" s="8"/>
      <c r="DHS121" s="8"/>
      <c r="DHU121" s="8"/>
      <c r="DHV121" s="8"/>
      <c r="DHW121" s="29"/>
      <c r="DHX121" s="7"/>
      <c r="DHY121" s="7"/>
      <c r="DHZ121" s="7"/>
      <c r="DIA121" s="8"/>
      <c r="DIB121" s="8"/>
      <c r="DIC121" s="8"/>
      <c r="DIE121" s="8"/>
      <c r="DIF121" s="8"/>
      <c r="DIG121" s="29"/>
      <c r="DIH121" s="7"/>
      <c r="DII121" s="7"/>
      <c r="DIJ121" s="7"/>
      <c r="DIK121" s="8"/>
      <c r="DIL121" s="8"/>
      <c r="DIM121" s="8"/>
      <c r="DIO121" s="8"/>
      <c r="DIP121" s="8"/>
      <c r="DIQ121" s="29"/>
      <c r="DIR121" s="7"/>
      <c r="DIS121" s="7"/>
      <c r="DIT121" s="7"/>
      <c r="DIU121" s="8"/>
      <c r="DIV121" s="8"/>
      <c r="DIW121" s="8"/>
      <c r="DIY121" s="8"/>
      <c r="DIZ121" s="8"/>
      <c r="DJA121" s="29"/>
      <c r="DJB121" s="7"/>
      <c r="DJC121" s="7"/>
      <c r="DJD121" s="7"/>
      <c r="DJE121" s="8"/>
      <c r="DJF121" s="8"/>
      <c r="DJG121" s="8"/>
      <c r="DJI121" s="8"/>
      <c r="DJJ121" s="8"/>
      <c r="DJK121" s="29"/>
      <c r="DJL121" s="7"/>
      <c r="DJM121" s="7"/>
      <c r="DJN121" s="7"/>
      <c r="DJO121" s="8"/>
      <c r="DJP121" s="8"/>
      <c r="DJQ121" s="8"/>
      <c r="DJS121" s="8"/>
      <c r="DJT121" s="8"/>
      <c r="DJU121" s="29"/>
      <c r="DJV121" s="7"/>
      <c r="DJW121" s="7"/>
      <c r="DJX121" s="7"/>
      <c r="DJY121" s="8"/>
      <c r="DJZ121" s="8"/>
      <c r="DKA121" s="8"/>
      <c r="DKC121" s="8"/>
      <c r="DKD121" s="8"/>
      <c r="DKE121" s="29"/>
      <c r="DKF121" s="7"/>
      <c r="DKG121" s="7"/>
      <c r="DKH121" s="7"/>
      <c r="DKI121" s="8"/>
      <c r="DKJ121" s="8"/>
      <c r="DKK121" s="8"/>
      <c r="DKM121" s="8"/>
      <c r="DKN121" s="8"/>
      <c r="DKO121" s="29"/>
      <c r="DKP121" s="7"/>
      <c r="DKQ121" s="7"/>
      <c r="DKR121" s="7"/>
      <c r="DKS121" s="8"/>
      <c r="DKT121" s="8"/>
      <c r="DKU121" s="8"/>
      <c r="DKW121" s="8"/>
      <c r="DKX121" s="8"/>
      <c r="DKY121" s="29"/>
      <c r="DKZ121" s="7"/>
      <c r="DLA121" s="7"/>
      <c r="DLB121" s="7"/>
      <c r="DLC121" s="8"/>
      <c r="DLD121" s="8"/>
      <c r="DLE121" s="8"/>
      <c r="DLG121" s="8"/>
      <c r="DLH121" s="8"/>
      <c r="DLI121" s="29"/>
      <c r="DLJ121" s="7"/>
      <c r="DLK121" s="7"/>
      <c r="DLL121" s="7"/>
      <c r="DLM121" s="8"/>
      <c r="DLN121" s="8"/>
      <c r="DLO121" s="8"/>
      <c r="DLQ121" s="8"/>
      <c r="DLR121" s="8"/>
      <c r="DLS121" s="29"/>
      <c r="DLT121" s="7"/>
      <c r="DLU121" s="7"/>
      <c r="DLV121" s="7"/>
      <c r="DLW121" s="8"/>
      <c r="DLX121" s="8"/>
      <c r="DLY121" s="8"/>
      <c r="DMA121" s="8"/>
      <c r="DMB121" s="8"/>
      <c r="DMC121" s="29"/>
      <c r="DMD121" s="7"/>
      <c r="DME121" s="7"/>
      <c r="DMF121" s="7"/>
      <c r="DMG121" s="8"/>
      <c r="DMH121" s="8"/>
      <c r="DMI121" s="8"/>
      <c r="DMK121" s="8"/>
      <c r="DML121" s="8"/>
      <c r="DMM121" s="29"/>
      <c r="DMN121" s="7"/>
      <c r="DMO121" s="7"/>
      <c r="DMP121" s="7"/>
      <c r="DMQ121" s="8"/>
      <c r="DMR121" s="8"/>
      <c r="DMS121" s="8"/>
      <c r="DMU121" s="8"/>
      <c r="DMV121" s="8"/>
      <c r="DMW121" s="29"/>
      <c r="DMX121" s="7"/>
      <c r="DMY121" s="7"/>
      <c r="DMZ121" s="7"/>
      <c r="DNA121" s="8"/>
      <c r="DNB121" s="8"/>
      <c r="DNC121" s="8"/>
      <c r="DNE121" s="8"/>
      <c r="DNF121" s="8"/>
      <c r="DNG121" s="29"/>
      <c r="DNH121" s="7"/>
      <c r="DNI121" s="7"/>
      <c r="DNJ121" s="7"/>
      <c r="DNK121" s="8"/>
      <c r="DNL121" s="8"/>
      <c r="DNM121" s="8"/>
      <c r="DNO121" s="8"/>
      <c r="DNP121" s="8"/>
      <c r="DNQ121" s="29"/>
      <c r="DNR121" s="7"/>
      <c r="DNS121" s="7"/>
      <c r="DNT121" s="7"/>
      <c r="DNU121" s="8"/>
      <c r="DNV121" s="8"/>
      <c r="DNW121" s="8"/>
      <c r="DNY121" s="8"/>
      <c r="DNZ121" s="8"/>
      <c r="DOA121" s="29"/>
      <c r="DOB121" s="7"/>
      <c r="DOC121" s="7"/>
      <c r="DOD121" s="7"/>
      <c r="DOE121" s="8"/>
      <c r="DOF121" s="8"/>
      <c r="DOG121" s="8"/>
      <c r="DOI121" s="8"/>
      <c r="DOJ121" s="8"/>
      <c r="DOK121" s="29"/>
      <c r="DOL121" s="7"/>
      <c r="DOM121" s="7"/>
      <c r="DON121" s="7"/>
      <c r="DOO121" s="8"/>
      <c r="DOP121" s="8"/>
      <c r="DOQ121" s="8"/>
      <c r="DOS121" s="8"/>
      <c r="DOT121" s="8"/>
      <c r="DOU121" s="29"/>
      <c r="DOV121" s="7"/>
      <c r="DOW121" s="7"/>
      <c r="DOX121" s="7"/>
      <c r="DOY121" s="8"/>
      <c r="DOZ121" s="8"/>
      <c r="DPA121" s="8"/>
      <c r="DPC121" s="8"/>
      <c r="DPD121" s="8"/>
      <c r="DPE121" s="29"/>
      <c r="DPF121" s="7"/>
      <c r="DPG121" s="7"/>
      <c r="DPH121" s="7"/>
      <c r="DPI121" s="8"/>
      <c r="DPJ121" s="8"/>
      <c r="DPK121" s="8"/>
      <c r="DPM121" s="8"/>
      <c r="DPN121" s="8"/>
      <c r="DPO121" s="29"/>
      <c r="DPP121" s="7"/>
      <c r="DPQ121" s="7"/>
      <c r="DPR121" s="7"/>
      <c r="DPS121" s="8"/>
      <c r="DPT121" s="8"/>
      <c r="DPU121" s="8"/>
      <c r="DPW121" s="8"/>
      <c r="DPX121" s="8"/>
      <c r="DPY121" s="29"/>
      <c r="DPZ121" s="7"/>
      <c r="DQA121" s="7"/>
      <c r="DQB121" s="7"/>
      <c r="DQC121" s="8"/>
      <c r="DQD121" s="8"/>
      <c r="DQE121" s="8"/>
      <c r="DQG121" s="8"/>
      <c r="DQH121" s="8"/>
      <c r="DQI121" s="29"/>
      <c r="DQJ121" s="7"/>
      <c r="DQK121" s="7"/>
      <c r="DQL121" s="7"/>
      <c r="DQM121" s="8"/>
      <c r="DQN121" s="8"/>
      <c r="DQO121" s="8"/>
      <c r="DQQ121" s="8"/>
      <c r="DQR121" s="8"/>
      <c r="DQS121" s="29"/>
      <c r="DQT121" s="7"/>
      <c r="DQU121" s="7"/>
      <c r="DQV121" s="7"/>
      <c r="DQW121" s="8"/>
      <c r="DQX121" s="8"/>
      <c r="DQY121" s="8"/>
      <c r="DRA121" s="8"/>
      <c r="DRB121" s="8"/>
      <c r="DRC121" s="29"/>
      <c r="DRD121" s="7"/>
      <c r="DRE121" s="7"/>
      <c r="DRF121" s="7"/>
      <c r="DRG121" s="8"/>
      <c r="DRH121" s="8"/>
      <c r="DRI121" s="8"/>
      <c r="DRK121" s="8"/>
      <c r="DRL121" s="8"/>
      <c r="DRM121" s="29"/>
      <c r="DRN121" s="7"/>
      <c r="DRO121" s="7"/>
      <c r="DRP121" s="7"/>
      <c r="DRQ121" s="8"/>
      <c r="DRR121" s="8"/>
      <c r="DRS121" s="8"/>
      <c r="DRU121" s="8"/>
      <c r="DRV121" s="8"/>
      <c r="DRW121" s="29"/>
      <c r="DRX121" s="7"/>
      <c r="DRY121" s="7"/>
      <c r="DRZ121" s="7"/>
      <c r="DSA121" s="8"/>
      <c r="DSB121" s="8"/>
      <c r="DSC121" s="8"/>
      <c r="DSE121" s="8"/>
      <c r="DSF121" s="8"/>
      <c r="DSG121" s="29"/>
      <c r="DSH121" s="7"/>
      <c r="DSI121" s="7"/>
      <c r="DSJ121" s="7"/>
      <c r="DSK121" s="8"/>
      <c r="DSL121" s="8"/>
      <c r="DSM121" s="8"/>
      <c r="DSO121" s="8"/>
      <c r="DSP121" s="8"/>
      <c r="DSQ121" s="29"/>
      <c r="DSR121" s="7"/>
      <c r="DSS121" s="7"/>
      <c r="DST121" s="7"/>
      <c r="DSU121" s="8"/>
      <c r="DSV121" s="8"/>
      <c r="DSW121" s="8"/>
      <c r="DSY121" s="8"/>
      <c r="DSZ121" s="8"/>
      <c r="DTA121" s="29"/>
      <c r="DTB121" s="7"/>
      <c r="DTC121" s="7"/>
      <c r="DTD121" s="7"/>
      <c r="DTE121" s="8"/>
      <c r="DTF121" s="8"/>
      <c r="DTG121" s="8"/>
      <c r="DTI121" s="8"/>
      <c r="DTJ121" s="8"/>
      <c r="DTK121" s="29"/>
      <c r="DTL121" s="7"/>
      <c r="DTM121" s="7"/>
      <c r="DTN121" s="7"/>
      <c r="DTO121" s="8"/>
      <c r="DTP121" s="8"/>
      <c r="DTQ121" s="8"/>
      <c r="DTS121" s="8"/>
      <c r="DTT121" s="8"/>
      <c r="DTU121" s="29"/>
      <c r="DTV121" s="7"/>
      <c r="DTW121" s="7"/>
      <c r="DTX121" s="7"/>
      <c r="DTY121" s="8"/>
      <c r="DTZ121" s="8"/>
      <c r="DUA121" s="8"/>
      <c r="DUC121" s="8"/>
      <c r="DUD121" s="8"/>
      <c r="DUE121" s="29"/>
      <c r="DUF121" s="7"/>
      <c r="DUG121" s="7"/>
      <c r="DUH121" s="7"/>
      <c r="DUI121" s="8"/>
      <c r="DUJ121" s="8"/>
      <c r="DUK121" s="8"/>
      <c r="DUM121" s="8"/>
      <c r="DUN121" s="8"/>
      <c r="DUO121" s="29"/>
      <c r="DUP121" s="7"/>
      <c r="DUQ121" s="7"/>
      <c r="DUR121" s="7"/>
      <c r="DUS121" s="8"/>
      <c r="DUT121" s="8"/>
      <c r="DUU121" s="8"/>
      <c r="DUW121" s="8"/>
      <c r="DUX121" s="8"/>
      <c r="DUY121" s="29"/>
      <c r="DUZ121" s="7"/>
      <c r="DVA121" s="7"/>
      <c r="DVB121" s="7"/>
      <c r="DVC121" s="8"/>
      <c r="DVD121" s="8"/>
      <c r="DVE121" s="8"/>
      <c r="DVG121" s="8"/>
      <c r="DVH121" s="8"/>
      <c r="DVI121" s="29"/>
      <c r="DVJ121" s="7"/>
      <c r="DVK121" s="7"/>
      <c r="DVL121" s="7"/>
      <c r="DVM121" s="8"/>
      <c r="DVN121" s="8"/>
      <c r="DVO121" s="8"/>
      <c r="DVQ121" s="8"/>
      <c r="DVR121" s="8"/>
      <c r="DVS121" s="29"/>
      <c r="DVT121" s="7"/>
      <c r="DVU121" s="7"/>
      <c r="DVV121" s="7"/>
      <c r="DVW121" s="8"/>
      <c r="DVX121" s="8"/>
      <c r="DVY121" s="8"/>
      <c r="DWA121" s="8"/>
      <c r="DWB121" s="8"/>
      <c r="DWC121" s="29"/>
      <c r="DWD121" s="7"/>
      <c r="DWE121" s="7"/>
      <c r="DWF121" s="7"/>
      <c r="DWG121" s="8"/>
      <c r="DWH121" s="8"/>
      <c r="DWI121" s="8"/>
      <c r="DWK121" s="8"/>
      <c r="DWL121" s="8"/>
      <c r="DWM121" s="29"/>
      <c r="DWN121" s="7"/>
      <c r="DWO121" s="7"/>
      <c r="DWP121" s="7"/>
      <c r="DWQ121" s="8"/>
      <c r="DWR121" s="8"/>
      <c r="DWS121" s="8"/>
      <c r="DWU121" s="8"/>
      <c r="DWV121" s="8"/>
      <c r="DWW121" s="29"/>
      <c r="DWX121" s="7"/>
      <c r="DWY121" s="7"/>
      <c r="DWZ121" s="7"/>
      <c r="DXA121" s="8"/>
      <c r="DXB121" s="8"/>
      <c r="DXC121" s="8"/>
      <c r="DXE121" s="8"/>
      <c r="DXF121" s="8"/>
      <c r="DXG121" s="29"/>
      <c r="DXH121" s="7"/>
      <c r="DXI121" s="7"/>
      <c r="DXJ121" s="7"/>
      <c r="DXK121" s="8"/>
      <c r="DXL121" s="8"/>
      <c r="DXM121" s="8"/>
      <c r="DXO121" s="8"/>
      <c r="DXP121" s="8"/>
      <c r="DXQ121" s="29"/>
      <c r="DXR121" s="7"/>
      <c r="DXS121" s="7"/>
      <c r="DXT121" s="7"/>
      <c r="DXU121" s="8"/>
      <c r="DXV121" s="8"/>
      <c r="DXW121" s="8"/>
      <c r="DXY121" s="8"/>
      <c r="DXZ121" s="8"/>
      <c r="DYA121" s="29"/>
      <c r="DYB121" s="7"/>
      <c r="DYC121" s="7"/>
      <c r="DYD121" s="7"/>
      <c r="DYE121" s="8"/>
      <c r="DYF121" s="8"/>
      <c r="DYG121" s="8"/>
      <c r="DYI121" s="8"/>
      <c r="DYJ121" s="8"/>
      <c r="DYK121" s="29"/>
      <c r="DYL121" s="7"/>
      <c r="DYM121" s="7"/>
      <c r="DYN121" s="7"/>
      <c r="DYO121" s="8"/>
      <c r="DYP121" s="8"/>
      <c r="DYQ121" s="8"/>
      <c r="DYS121" s="8"/>
      <c r="DYT121" s="8"/>
      <c r="DYU121" s="29"/>
      <c r="DYV121" s="7"/>
      <c r="DYW121" s="7"/>
      <c r="DYX121" s="7"/>
      <c r="DYY121" s="8"/>
      <c r="DYZ121" s="8"/>
      <c r="DZA121" s="8"/>
      <c r="DZC121" s="8"/>
      <c r="DZD121" s="8"/>
      <c r="DZE121" s="29"/>
      <c r="DZF121" s="7"/>
      <c r="DZG121" s="7"/>
      <c r="DZH121" s="7"/>
      <c r="DZI121" s="8"/>
      <c r="DZJ121" s="8"/>
      <c r="DZK121" s="8"/>
      <c r="DZM121" s="8"/>
      <c r="DZN121" s="8"/>
      <c r="DZO121" s="29"/>
      <c r="DZP121" s="7"/>
      <c r="DZQ121" s="7"/>
      <c r="DZR121" s="7"/>
      <c r="DZS121" s="8"/>
      <c r="DZT121" s="8"/>
      <c r="DZU121" s="8"/>
      <c r="DZW121" s="8"/>
      <c r="DZX121" s="8"/>
      <c r="DZY121" s="29"/>
      <c r="DZZ121" s="7"/>
      <c r="EAA121" s="7"/>
      <c r="EAB121" s="7"/>
      <c r="EAC121" s="8"/>
      <c r="EAD121" s="8"/>
      <c r="EAE121" s="8"/>
      <c r="EAG121" s="8"/>
      <c r="EAH121" s="8"/>
      <c r="EAI121" s="29"/>
      <c r="EAJ121" s="7"/>
      <c r="EAK121" s="7"/>
      <c r="EAL121" s="7"/>
      <c r="EAM121" s="8"/>
      <c r="EAN121" s="8"/>
      <c r="EAO121" s="8"/>
      <c r="EAQ121" s="8"/>
      <c r="EAR121" s="8"/>
      <c r="EAS121" s="29"/>
      <c r="EAT121" s="7"/>
      <c r="EAU121" s="7"/>
      <c r="EAV121" s="7"/>
      <c r="EAW121" s="8"/>
      <c r="EAX121" s="8"/>
      <c r="EAY121" s="8"/>
      <c r="EBA121" s="8"/>
      <c r="EBB121" s="8"/>
      <c r="EBC121" s="29"/>
      <c r="EBD121" s="7"/>
      <c r="EBE121" s="7"/>
      <c r="EBF121" s="7"/>
      <c r="EBG121" s="8"/>
      <c r="EBH121" s="8"/>
      <c r="EBI121" s="8"/>
      <c r="EBK121" s="8"/>
      <c r="EBL121" s="8"/>
      <c r="EBM121" s="29"/>
      <c r="EBN121" s="7"/>
      <c r="EBO121" s="7"/>
      <c r="EBP121" s="7"/>
      <c r="EBQ121" s="8"/>
      <c r="EBR121" s="8"/>
      <c r="EBS121" s="8"/>
      <c r="EBU121" s="8"/>
      <c r="EBV121" s="8"/>
      <c r="EBW121" s="29"/>
      <c r="EBX121" s="7"/>
      <c r="EBY121" s="7"/>
      <c r="EBZ121" s="7"/>
      <c r="ECA121" s="8"/>
      <c r="ECB121" s="8"/>
      <c r="ECC121" s="8"/>
      <c r="ECE121" s="8"/>
      <c r="ECF121" s="8"/>
      <c r="ECG121" s="29"/>
      <c r="ECH121" s="7"/>
      <c r="ECI121" s="7"/>
      <c r="ECJ121" s="7"/>
      <c r="ECK121" s="8"/>
      <c r="ECL121" s="8"/>
      <c r="ECM121" s="8"/>
      <c r="ECO121" s="8"/>
      <c r="ECP121" s="8"/>
      <c r="ECQ121" s="29"/>
      <c r="ECR121" s="7"/>
      <c r="ECS121" s="7"/>
      <c r="ECT121" s="7"/>
      <c r="ECU121" s="8"/>
      <c r="ECV121" s="8"/>
      <c r="ECW121" s="8"/>
      <c r="ECY121" s="8"/>
      <c r="ECZ121" s="8"/>
      <c r="EDA121" s="29"/>
      <c r="EDB121" s="7"/>
      <c r="EDC121" s="7"/>
      <c r="EDD121" s="7"/>
      <c r="EDE121" s="8"/>
      <c r="EDF121" s="8"/>
      <c r="EDG121" s="8"/>
      <c r="EDI121" s="8"/>
      <c r="EDJ121" s="8"/>
      <c r="EDK121" s="29"/>
      <c r="EDL121" s="7"/>
      <c r="EDM121" s="7"/>
      <c r="EDN121" s="7"/>
      <c r="EDO121" s="8"/>
      <c r="EDP121" s="8"/>
      <c r="EDQ121" s="8"/>
      <c r="EDS121" s="8"/>
      <c r="EDT121" s="8"/>
      <c r="EDU121" s="29"/>
      <c r="EDV121" s="7"/>
      <c r="EDW121" s="7"/>
      <c r="EDX121" s="7"/>
      <c r="EDY121" s="8"/>
      <c r="EDZ121" s="8"/>
      <c r="EEA121" s="8"/>
      <c r="EEC121" s="8"/>
      <c r="EED121" s="8"/>
      <c r="EEE121" s="29"/>
      <c r="EEF121" s="7"/>
      <c r="EEG121" s="7"/>
      <c r="EEH121" s="7"/>
      <c r="EEI121" s="8"/>
      <c r="EEJ121" s="8"/>
      <c r="EEK121" s="8"/>
      <c r="EEM121" s="8"/>
      <c r="EEN121" s="8"/>
      <c r="EEO121" s="29"/>
      <c r="EEP121" s="7"/>
      <c r="EEQ121" s="7"/>
      <c r="EER121" s="7"/>
      <c r="EES121" s="8"/>
      <c r="EET121" s="8"/>
      <c r="EEU121" s="8"/>
      <c r="EEW121" s="8"/>
      <c r="EEX121" s="8"/>
      <c r="EEY121" s="29"/>
      <c r="EEZ121" s="7"/>
      <c r="EFA121" s="7"/>
      <c r="EFB121" s="7"/>
      <c r="EFC121" s="8"/>
      <c r="EFD121" s="8"/>
      <c r="EFE121" s="8"/>
      <c r="EFG121" s="8"/>
      <c r="EFH121" s="8"/>
      <c r="EFI121" s="29"/>
      <c r="EFJ121" s="7"/>
      <c r="EFK121" s="7"/>
      <c r="EFL121" s="7"/>
      <c r="EFM121" s="8"/>
      <c r="EFN121" s="8"/>
      <c r="EFO121" s="8"/>
      <c r="EFQ121" s="8"/>
      <c r="EFR121" s="8"/>
      <c r="EFS121" s="29"/>
      <c r="EFT121" s="7"/>
      <c r="EFU121" s="7"/>
      <c r="EFV121" s="7"/>
      <c r="EFW121" s="8"/>
      <c r="EFX121" s="8"/>
      <c r="EFY121" s="8"/>
      <c r="EGA121" s="8"/>
      <c r="EGB121" s="8"/>
      <c r="EGC121" s="29"/>
      <c r="EGD121" s="7"/>
      <c r="EGE121" s="7"/>
      <c r="EGF121" s="7"/>
      <c r="EGG121" s="8"/>
      <c r="EGH121" s="8"/>
      <c r="EGI121" s="8"/>
      <c r="EGK121" s="8"/>
      <c r="EGL121" s="8"/>
      <c r="EGM121" s="29"/>
      <c r="EGN121" s="7"/>
      <c r="EGO121" s="7"/>
      <c r="EGP121" s="7"/>
      <c r="EGQ121" s="8"/>
      <c r="EGR121" s="8"/>
      <c r="EGS121" s="8"/>
      <c r="EGU121" s="8"/>
      <c r="EGV121" s="8"/>
      <c r="EGW121" s="29"/>
      <c r="EGX121" s="7"/>
      <c r="EGY121" s="7"/>
      <c r="EGZ121" s="7"/>
      <c r="EHA121" s="8"/>
      <c r="EHB121" s="8"/>
      <c r="EHC121" s="8"/>
      <c r="EHE121" s="8"/>
      <c r="EHF121" s="8"/>
      <c r="EHG121" s="29"/>
      <c r="EHH121" s="7"/>
      <c r="EHI121" s="7"/>
      <c r="EHJ121" s="7"/>
      <c r="EHK121" s="8"/>
      <c r="EHL121" s="8"/>
      <c r="EHM121" s="8"/>
      <c r="EHO121" s="8"/>
      <c r="EHP121" s="8"/>
      <c r="EHQ121" s="29"/>
      <c r="EHR121" s="7"/>
      <c r="EHS121" s="7"/>
      <c r="EHT121" s="7"/>
      <c r="EHU121" s="8"/>
      <c r="EHV121" s="8"/>
      <c r="EHW121" s="8"/>
      <c r="EHY121" s="8"/>
      <c r="EHZ121" s="8"/>
      <c r="EIA121" s="29"/>
      <c r="EIB121" s="7"/>
      <c r="EIC121" s="7"/>
      <c r="EID121" s="7"/>
      <c r="EIE121" s="8"/>
      <c r="EIF121" s="8"/>
      <c r="EIG121" s="8"/>
      <c r="EII121" s="8"/>
      <c r="EIJ121" s="8"/>
      <c r="EIK121" s="29"/>
      <c r="EIL121" s="7"/>
      <c r="EIM121" s="7"/>
      <c r="EIN121" s="7"/>
      <c r="EIO121" s="8"/>
      <c r="EIP121" s="8"/>
      <c r="EIQ121" s="8"/>
      <c r="EIS121" s="8"/>
      <c r="EIT121" s="8"/>
      <c r="EIU121" s="29"/>
      <c r="EIV121" s="7"/>
      <c r="EIW121" s="7"/>
      <c r="EIX121" s="7"/>
      <c r="EIY121" s="8"/>
      <c r="EIZ121" s="8"/>
      <c r="EJA121" s="8"/>
      <c r="EJC121" s="8"/>
      <c r="EJD121" s="8"/>
      <c r="EJE121" s="29"/>
      <c r="EJF121" s="7"/>
      <c r="EJG121" s="7"/>
      <c r="EJH121" s="7"/>
      <c r="EJI121" s="8"/>
      <c r="EJJ121" s="8"/>
      <c r="EJK121" s="8"/>
      <c r="EJM121" s="8"/>
      <c r="EJN121" s="8"/>
      <c r="EJO121" s="29"/>
      <c r="EJP121" s="7"/>
      <c r="EJQ121" s="7"/>
      <c r="EJR121" s="7"/>
      <c r="EJS121" s="8"/>
      <c r="EJT121" s="8"/>
      <c r="EJU121" s="8"/>
      <c r="EJW121" s="8"/>
      <c r="EJX121" s="8"/>
      <c r="EJY121" s="29"/>
      <c r="EJZ121" s="7"/>
      <c r="EKA121" s="7"/>
      <c r="EKB121" s="7"/>
      <c r="EKC121" s="8"/>
      <c r="EKD121" s="8"/>
      <c r="EKE121" s="8"/>
      <c r="EKG121" s="8"/>
      <c r="EKH121" s="8"/>
      <c r="EKI121" s="29"/>
      <c r="EKJ121" s="7"/>
      <c r="EKK121" s="7"/>
      <c r="EKL121" s="7"/>
      <c r="EKM121" s="8"/>
      <c r="EKN121" s="8"/>
      <c r="EKO121" s="8"/>
      <c r="EKQ121" s="8"/>
      <c r="EKR121" s="8"/>
      <c r="EKS121" s="29"/>
      <c r="EKT121" s="7"/>
      <c r="EKU121" s="7"/>
      <c r="EKV121" s="7"/>
      <c r="EKW121" s="8"/>
      <c r="EKX121" s="8"/>
      <c r="EKY121" s="8"/>
      <c r="ELA121" s="8"/>
      <c r="ELB121" s="8"/>
      <c r="ELC121" s="29"/>
      <c r="ELD121" s="7"/>
      <c r="ELE121" s="7"/>
      <c r="ELF121" s="7"/>
      <c r="ELG121" s="8"/>
      <c r="ELH121" s="8"/>
      <c r="ELI121" s="8"/>
      <c r="ELK121" s="8"/>
      <c r="ELL121" s="8"/>
      <c r="ELM121" s="29"/>
      <c r="ELN121" s="7"/>
      <c r="ELO121" s="7"/>
      <c r="ELP121" s="7"/>
      <c r="ELQ121" s="8"/>
      <c r="ELR121" s="8"/>
      <c r="ELS121" s="8"/>
      <c r="ELU121" s="8"/>
      <c r="ELV121" s="8"/>
      <c r="ELW121" s="29"/>
      <c r="ELX121" s="7"/>
      <c r="ELY121" s="7"/>
      <c r="ELZ121" s="7"/>
      <c r="EMA121" s="8"/>
      <c r="EMB121" s="8"/>
      <c r="EMC121" s="8"/>
      <c r="EME121" s="8"/>
      <c r="EMF121" s="8"/>
      <c r="EMG121" s="29"/>
      <c r="EMH121" s="7"/>
      <c r="EMI121" s="7"/>
      <c r="EMJ121" s="7"/>
      <c r="EMK121" s="8"/>
      <c r="EML121" s="8"/>
      <c r="EMM121" s="8"/>
      <c r="EMO121" s="8"/>
      <c r="EMP121" s="8"/>
      <c r="EMQ121" s="29"/>
      <c r="EMR121" s="7"/>
      <c r="EMS121" s="7"/>
      <c r="EMT121" s="7"/>
      <c r="EMU121" s="8"/>
      <c r="EMV121" s="8"/>
      <c r="EMW121" s="8"/>
      <c r="EMY121" s="8"/>
      <c r="EMZ121" s="8"/>
      <c r="ENA121" s="29"/>
      <c r="ENB121" s="7"/>
      <c r="ENC121" s="7"/>
      <c r="END121" s="7"/>
      <c r="ENE121" s="8"/>
      <c r="ENF121" s="8"/>
      <c r="ENG121" s="8"/>
      <c r="ENI121" s="8"/>
      <c r="ENJ121" s="8"/>
      <c r="ENK121" s="29"/>
      <c r="ENL121" s="7"/>
      <c r="ENM121" s="7"/>
      <c r="ENN121" s="7"/>
      <c r="ENO121" s="8"/>
      <c r="ENP121" s="8"/>
      <c r="ENQ121" s="8"/>
      <c r="ENS121" s="8"/>
      <c r="ENT121" s="8"/>
      <c r="ENU121" s="29"/>
      <c r="ENV121" s="7"/>
      <c r="ENW121" s="7"/>
      <c r="ENX121" s="7"/>
      <c r="ENY121" s="8"/>
      <c r="ENZ121" s="8"/>
      <c r="EOA121" s="8"/>
      <c r="EOC121" s="8"/>
      <c r="EOD121" s="8"/>
      <c r="EOE121" s="29"/>
      <c r="EOF121" s="7"/>
      <c r="EOG121" s="7"/>
      <c r="EOH121" s="7"/>
      <c r="EOI121" s="8"/>
      <c r="EOJ121" s="8"/>
      <c r="EOK121" s="8"/>
      <c r="EOM121" s="8"/>
      <c r="EON121" s="8"/>
      <c r="EOO121" s="29"/>
      <c r="EOP121" s="7"/>
      <c r="EOQ121" s="7"/>
      <c r="EOR121" s="7"/>
      <c r="EOS121" s="8"/>
      <c r="EOT121" s="8"/>
      <c r="EOU121" s="8"/>
      <c r="EOW121" s="8"/>
      <c r="EOX121" s="8"/>
      <c r="EOY121" s="29"/>
      <c r="EOZ121" s="7"/>
      <c r="EPA121" s="7"/>
      <c r="EPB121" s="7"/>
      <c r="EPC121" s="8"/>
      <c r="EPD121" s="8"/>
      <c r="EPE121" s="8"/>
      <c r="EPG121" s="8"/>
      <c r="EPH121" s="8"/>
      <c r="EPI121" s="29"/>
      <c r="EPJ121" s="7"/>
      <c r="EPK121" s="7"/>
      <c r="EPL121" s="7"/>
      <c r="EPM121" s="8"/>
      <c r="EPN121" s="8"/>
      <c r="EPO121" s="8"/>
      <c r="EPQ121" s="8"/>
      <c r="EPR121" s="8"/>
      <c r="EPS121" s="29"/>
      <c r="EPT121" s="7"/>
      <c r="EPU121" s="7"/>
      <c r="EPV121" s="7"/>
      <c r="EPW121" s="8"/>
      <c r="EPX121" s="8"/>
      <c r="EPY121" s="8"/>
      <c r="EQA121" s="8"/>
      <c r="EQB121" s="8"/>
      <c r="EQC121" s="29"/>
      <c r="EQD121" s="7"/>
      <c r="EQE121" s="7"/>
      <c r="EQF121" s="7"/>
      <c r="EQG121" s="8"/>
      <c r="EQH121" s="8"/>
      <c r="EQI121" s="8"/>
      <c r="EQK121" s="8"/>
      <c r="EQL121" s="8"/>
      <c r="EQM121" s="29"/>
      <c r="EQN121" s="7"/>
      <c r="EQO121" s="7"/>
      <c r="EQP121" s="7"/>
      <c r="EQQ121" s="8"/>
      <c r="EQR121" s="8"/>
      <c r="EQS121" s="8"/>
      <c r="EQU121" s="8"/>
      <c r="EQV121" s="8"/>
      <c r="EQW121" s="29"/>
      <c r="EQX121" s="7"/>
      <c r="EQY121" s="7"/>
      <c r="EQZ121" s="7"/>
      <c r="ERA121" s="8"/>
      <c r="ERB121" s="8"/>
      <c r="ERC121" s="8"/>
      <c r="ERE121" s="8"/>
      <c r="ERF121" s="8"/>
      <c r="ERG121" s="29"/>
      <c r="ERH121" s="7"/>
      <c r="ERI121" s="7"/>
      <c r="ERJ121" s="7"/>
      <c r="ERK121" s="8"/>
      <c r="ERL121" s="8"/>
      <c r="ERM121" s="8"/>
      <c r="ERO121" s="8"/>
      <c r="ERP121" s="8"/>
      <c r="ERQ121" s="29"/>
      <c r="ERR121" s="7"/>
      <c r="ERS121" s="7"/>
      <c r="ERT121" s="7"/>
      <c r="ERU121" s="8"/>
      <c r="ERV121" s="8"/>
      <c r="ERW121" s="8"/>
      <c r="ERY121" s="8"/>
      <c r="ERZ121" s="8"/>
      <c r="ESA121" s="29"/>
      <c r="ESB121" s="7"/>
      <c r="ESC121" s="7"/>
      <c r="ESD121" s="7"/>
      <c r="ESE121" s="8"/>
      <c r="ESF121" s="8"/>
      <c r="ESG121" s="8"/>
      <c r="ESI121" s="8"/>
      <c r="ESJ121" s="8"/>
      <c r="ESK121" s="29"/>
      <c r="ESL121" s="7"/>
      <c r="ESM121" s="7"/>
      <c r="ESN121" s="7"/>
      <c r="ESO121" s="8"/>
      <c r="ESP121" s="8"/>
      <c r="ESQ121" s="8"/>
      <c r="ESS121" s="8"/>
      <c r="EST121" s="8"/>
      <c r="ESU121" s="29"/>
      <c r="ESV121" s="7"/>
      <c r="ESW121" s="7"/>
      <c r="ESX121" s="7"/>
      <c r="ESY121" s="8"/>
      <c r="ESZ121" s="8"/>
      <c r="ETA121" s="8"/>
      <c r="ETC121" s="8"/>
      <c r="ETD121" s="8"/>
      <c r="ETE121" s="29"/>
      <c r="ETF121" s="7"/>
      <c r="ETG121" s="7"/>
      <c r="ETH121" s="7"/>
      <c r="ETI121" s="8"/>
      <c r="ETJ121" s="8"/>
      <c r="ETK121" s="8"/>
      <c r="ETM121" s="8"/>
      <c r="ETN121" s="8"/>
      <c r="ETO121" s="29"/>
      <c r="ETP121" s="7"/>
      <c r="ETQ121" s="7"/>
      <c r="ETR121" s="7"/>
      <c r="ETS121" s="8"/>
      <c r="ETT121" s="8"/>
      <c r="ETU121" s="8"/>
      <c r="ETW121" s="8"/>
      <c r="ETX121" s="8"/>
      <c r="ETY121" s="29"/>
      <c r="ETZ121" s="7"/>
      <c r="EUA121" s="7"/>
      <c r="EUB121" s="7"/>
      <c r="EUC121" s="8"/>
      <c r="EUD121" s="8"/>
      <c r="EUE121" s="8"/>
      <c r="EUG121" s="8"/>
      <c r="EUH121" s="8"/>
      <c r="EUI121" s="29"/>
      <c r="EUJ121" s="7"/>
      <c r="EUK121" s="7"/>
      <c r="EUL121" s="7"/>
      <c r="EUM121" s="8"/>
      <c r="EUN121" s="8"/>
      <c r="EUO121" s="8"/>
      <c r="EUQ121" s="8"/>
      <c r="EUR121" s="8"/>
      <c r="EUS121" s="29"/>
      <c r="EUT121" s="7"/>
      <c r="EUU121" s="7"/>
      <c r="EUV121" s="7"/>
      <c r="EUW121" s="8"/>
      <c r="EUX121" s="8"/>
      <c r="EUY121" s="8"/>
      <c r="EVA121" s="8"/>
      <c r="EVB121" s="8"/>
      <c r="EVC121" s="29"/>
      <c r="EVD121" s="7"/>
      <c r="EVE121" s="7"/>
      <c r="EVF121" s="7"/>
      <c r="EVG121" s="8"/>
      <c r="EVH121" s="8"/>
      <c r="EVI121" s="8"/>
      <c r="EVK121" s="8"/>
      <c r="EVL121" s="8"/>
      <c r="EVM121" s="29"/>
      <c r="EVN121" s="7"/>
      <c r="EVO121" s="7"/>
      <c r="EVP121" s="7"/>
      <c r="EVQ121" s="8"/>
      <c r="EVR121" s="8"/>
      <c r="EVS121" s="8"/>
      <c r="EVU121" s="8"/>
      <c r="EVV121" s="8"/>
      <c r="EVW121" s="29"/>
      <c r="EVX121" s="7"/>
      <c r="EVY121" s="7"/>
      <c r="EVZ121" s="7"/>
      <c r="EWA121" s="8"/>
      <c r="EWB121" s="8"/>
      <c r="EWC121" s="8"/>
      <c r="EWE121" s="8"/>
      <c r="EWF121" s="8"/>
      <c r="EWG121" s="29"/>
      <c r="EWH121" s="7"/>
      <c r="EWI121" s="7"/>
      <c r="EWJ121" s="7"/>
      <c r="EWK121" s="8"/>
      <c r="EWL121" s="8"/>
      <c r="EWM121" s="8"/>
      <c r="EWO121" s="8"/>
      <c r="EWP121" s="8"/>
      <c r="EWQ121" s="29"/>
      <c r="EWR121" s="7"/>
      <c r="EWS121" s="7"/>
      <c r="EWT121" s="7"/>
      <c r="EWU121" s="8"/>
      <c r="EWV121" s="8"/>
      <c r="EWW121" s="8"/>
      <c r="EWY121" s="8"/>
      <c r="EWZ121" s="8"/>
      <c r="EXA121" s="29"/>
      <c r="EXB121" s="7"/>
      <c r="EXC121" s="7"/>
      <c r="EXD121" s="7"/>
      <c r="EXE121" s="8"/>
      <c r="EXF121" s="8"/>
      <c r="EXG121" s="8"/>
      <c r="EXI121" s="8"/>
      <c r="EXJ121" s="8"/>
      <c r="EXK121" s="29"/>
      <c r="EXL121" s="7"/>
      <c r="EXM121" s="7"/>
      <c r="EXN121" s="7"/>
      <c r="EXO121" s="8"/>
      <c r="EXP121" s="8"/>
      <c r="EXQ121" s="8"/>
      <c r="EXS121" s="8"/>
      <c r="EXT121" s="8"/>
      <c r="EXU121" s="29"/>
      <c r="EXV121" s="7"/>
      <c r="EXW121" s="7"/>
      <c r="EXX121" s="7"/>
      <c r="EXY121" s="8"/>
      <c r="EXZ121" s="8"/>
      <c r="EYA121" s="8"/>
      <c r="EYC121" s="8"/>
      <c r="EYD121" s="8"/>
      <c r="EYE121" s="29"/>
      <c r="EYF121" s="7"/>
      <c r="EYG121" s="7"/>
      <c r="EYH121" s="7"/>
      <c r="EYI121" s="8"/>
      <c r="EYJ121" s="8"/>
      <c r="EYK121" s="8"/>
      <c r="EYM121" s="8"/>
      <c r="EYN121" s="8"/>
      <c r="EYO121" s="29"/>
      <c r="EYP121" s="7"/>
      <c r="EYQ121" s="7"/>
      <c r="EYR121" s="7"/>
      <c r="EYS121" s="8"/>
      <c r="EYT121" s="8"/>
      <c r="EYU121" s="8"/>
      <c r="EYW121" s="8"/>
      <c r="EYX121" s="8"/>
      <c r="EYY121" s="29"/>
      <c r="EYZ121" s="7"/>
      <c r="EZA121" s="7"/>
      <c r="EZB121" s="7"/>
      <c r="EZC121" s="8"/>
      <c r="EZD121" s="8"/>
      <c r="EZE121" s="8"/>
      <c r="EZG121" s="8"/>
      <c r="EZH121" s="8"/>
      <c r="EZI121" s="29"/>
      <c r="EZJ121" s="7"/>
      <c r="EZK121" s="7"/>
      <c r="EZL121" s="7"/>
      <c r="EZM121" s="8"/>
      <c r="EZN121" s="8"/>
      <c r="EZO121" s="8"/>
      <c r="EZQ121" s="8"/>
      <c r="EZR121" s="8"/>
      <c r="EZS121" s="29"/>
      <c r="EZT121" s="7"/>
      <c r="EZU121" s="7"/>
      <c r="EZV121" s="7"/>
      <c r="EZW121" s="8"/>
      <c r="EZX121" s="8"/>
      <c r="EZY121" s="8"/>
      <c r="FAA121" s="8"/>
      <c r="FAB121" s="8"/>
      <c r="FAC121" s="29"/>
      <c r="FAD121" s="7"/>
      <c r="FAE121" s="7"/>
      <c r="FAF121" s="7"/>
      <c r="FAG121" s="8"/>
      <c r="FAH121" s="8"/>
      <c r="FAI121" s="8"/>
      <c r="FAK121" s="8"/>
      <c r="FAL121" s="8"/>
      <c r="FAM121" s="29"/>
      <c r="FAN121" s="7"/>
      <c r="FAO121" s="7"/>
      <c r="FAP121" s="7"/>
      <c r="FAQ121" s="8"/>
      <c r="FAR121" s="8"/>
      <c r="FAS121" s="8"/>
      <c r="FAU121" s="8"/>
      <c r="FAV121" s="8"/>
      <c r="FAW121" s="29"/>
      <c r="FAX121" s="7"/>
      <c r="FAY121" s="7"/>
      <c r="FAZ121" s="7"/>
      <c r="FBA121" s="8"/>
      <c r="FBB121" s="8"/>
      <c r="FBC121" s="8"/>
      <c r="FBE121" s="8"/>
      <c r="FBF121" s="8"/>
      <c r="FBG121" s="29"/>
      <c r="FBH121" s="7"/>
      <c r="FBI121" s="7"/>
      <c r="FBJ121" s="7"/>
      <c r="FBK121" s="8"/>
      <c r="FBL121" s="8"/>
      <c r="FBM121" s="8"/>
      <c r="FBO121" s="8"/>
      <c r="FBP121" s="8"/>
      <c r="FBQ121" s="29"/>
      <c r="FBR121" s="7"/>
      <c r="FBS121" s="7"/>
      <c r="FBT121" s="7"/>
      <c r="FBU121" s="8"/>
      <c r="FBV121" s="8"/>
      <c r="FBW121" s="8"/>
      <c r="FBY121" s="8"/>
      <c r="FBZ121" s="8"/>
      <c r="FCA121" s="29"/>
      <c r="FCB121" s="7"/>
      <c r="FCC121" s="7"/>
      <c r="FCD121" s="7"/>
      <c r="FCE121" s="8"/>
      <c r="FCF121" s="8"/>
      <c r="FCG121" s="8"/>
      <c r="FCI121" s="8"/>
      <c r="FCJ121" s="8"/>
      <c r="FCK121" s="29"/>
      <c r="FCL121" s="7"/>
      <c r="FCM121" s="7"/>
      <c r="FCN121" s="7"/>
      <c r="FCO121" s="8"/>
      <c r="FCP121" s="8"/>
      <c r="FCQ121" s="8"/>
      <c r="FCS121" s="8"/>
      <c r="FCT121" s="8"/>
      <c r="FCU121" s="29"/>
      <c r="FCV121" s="7"/>
      <c r="FCW121" s="7"/>
      <c r="FCX121" s="7"/>
      <c r="FCY121" s="8"/>
      <c r="FCZ121" s="8"/>
      <c r="FDA121" s="8"/>
      <c r="FDC121" s="8"/>
      <c r="FDD121" s="8"/>
      <c r="FDE121" s="29"/>
      <c r="FDF121" s="7"/>
      <c r="FDG121" s="7"/>
      <c r="FDH121" s="7"/>
      <c r="FDI121" s="8"/>
      <c r="FDJ121" s="8"/>
      <c r="FDK121" s="8"/>
      <c r="FDM121" s="8"/>
      <c r="FDN121" s="8"/>
      <c r="FDO121" s="29"/>
      <c r="FDP121" s="7"/>
      <c r="FDQ121" s="7"/>
      <c r="FDR121" s="7"/>
      <c r="FDS121" s="8"/>
      <c r="FDT121" s="8"/>
      <c r="FDU121" s="8"/>
      <c r="FDW121" s="8"/>
      <c r="FDX121" s="8"/>
      <c r="FDY121" s="29"/>
      <c r="FDZ121" s="7"/>
      <c r="FEA121" s="7"/>
      <c r="FEB121" s="7"/>
      <c r="FEC121" s="8"/>
      <c r="FED121" s="8"/>
      <c r="FEE121" s="8"/>
      <c r="FEG121" s="8"/>
      <c r="FEH121" s="8"/>
      <c r="FEI121" s="29"/>
      <c r="FEJ121" s="7"/>
      <c r="FEK121" s="7"/>
      <c r="FEL121" s="7"/>
      <c r="FEM121" s="8"/>
      <c r="FEN121" s="8"/>
      <c r="FEO121" s="8"/>
      <c r="FEQ121" s="8"/>
      <c r="FER121" s="8"/>
      <c r="FES121" s="29"/>
      <c r="FET121" s="7"/>
      <c r="FEU121" s="7"/>
      <c r="FEV121" s="7"/>
      <c r="FEW121" s="8"/>
      <c r="FEX121" s="8"/>
      <c r="FEY121" s="8"/>
      <c r="FFA121" s="8"/>
      <c r="FFB121" s="8"/>
      <c r="FFC121" s="29"/>
      <c r="FFD121" s="7"/>
      <c r="FFE121" s="7"/>
      <c r="FFF121" s="7"/>
      <c r="FFG121" s="8"/>
      <c r="FFH121" s="8"/>
      <c r="FFI121" s="8"/>
      <c r="FFK121" s="8"/>
      <c r="FFL121" s="8"/>
      <c r="FFM121" s="29"/>
      <c r="FFN121" s="7"/>
      <c r="FFO121" s="7"/>
      <c r="FFP121" s="7"/>
      <c r="FFQ121" s="8"/>
      <c r="FFR121" s="8"/>
      <c r="FFS121" s="8"/>
      <c r="FFU121" s="8"/>
      <c r="FFV121" s="8"/>
      <c r="FFW121" s="29"/>
      <c r="FFX121" s="7"/>
      <c r="FFY121" s="7"/>
      <c r="FFZ121" s="7"/>
      <c r="FGA121" s="8"/>
      <c r="FGB121" s="8"/>
      <c r="FGC121" s="8"/>
      <c r="FGE121" s="8"/>
      <c r="FGF121" s="8"/>
      <c r="FGG121" s="29"/>
      <c r="FGH121" s="7"/>
      <c r="FGI121" s="7"/>
      <c r="FGJ121" s="7"/>
      <c r="FGK121" s="8"/>
      <c r="FGL121" s="8"/>
      <c r="FGM121" s="8"/>
      <c r="FGO121" s="8"/>
      <c r="FGP121" s="8"/>
      <c r="FGQ121" s="29"/>
      <c r="FGR121" s="7"/>
      <c r="FGS121" s="7"/>
      <c r="FGT121" s="7"/>
      <c r="FGU121" s="8"/>
      <c r="FGV121" s="8"/>
      <c r="FGW121" s="8"/>
      <c r="FGY121" s="8"/>
      <c r="FGZ121" s="8"/>
      <c r="FHA121" s="29"/>
      <c r="FHB121" s="7"/>
      <c r="FHC121" s="7"/>
      <c r="FHD121" s="7"/>
      <c r="FHE121" s="8"/>
      <c r="FHF121" s="8"/>
      <c r="FHG121" s="8"/>
      <c r="FHI121" s="8"/>
      <c r="FHJ121" s="8"/>
      <c r="FHK121" s="29"/>
      <c r="FHL121" s="7"/>
      <c r="FHM121" s="7"/>
      <c r="FHN121" s="7"/>
      <c r="FHO121" s="8"/>
      <c r="FHP121" s="8"/>
      <c r="FHQ121" s="8"/>
      <c r="FHS121" s="8"/>
      <c r="FHT121" s="8"/>
      <c r="FHU121" s="29"/>
      <c r="FHV121" s="7"/>
      <c r="FHW121" s="7"/>
      <c r="FHX121" s="7"/>
      <c r="FHY121" s="8"/>
      <c r="FHZ121" s="8"/>
      <c r="FIA121" s="8"/>
      <c r="FIC121" s="8"/>
      <c r="FID121" s="8"/>
      <c r="FIE121" s="29"/>
      <c r="FIF121" s="7"/>
      <c r="FIG121" s="7"/>
      <c r="FIH121" s="7"/>
      <c r="FII121" s="8"/>
      <c r="FIJ121" s="8"/>
      <c r="FIK121" s="8"/>
      <c r="FIM121" s="8"/>
      <c r="FIN121" s="8"/>
      <c r="FIO121" s="29"/>
      <c r="FIP121" s="7"/>
      <c r="FIQ121" s="7"/>
      <c r="FIR121" s="7"/>
      <c r="FIS121" s="8"/>
      <c r="FIT121" s="8"/>
      <c r="FIU121" s="8"/>
      <c r="FIW121" s="8"/>
      <c r="FIX121" s="8"/>
      <c r="FIY121" s="29"/>
      <c r="FIZ121" s="7"/>
      <c r="FJA121" s="7"/>
      <c r="FJB121" s="7"/>
      <c r="FJC121" s="8"/>
      <c r="FJD121" s="8"/>
      <c r="FJE121" s="8"/>
      <c r="FJG121" s="8"/>
      <c r="FJH121" s="8"/>
      <c r="FJI121" s="29"/>
      <c r="FJJ121" s="7"/>
      <c r="FJK121" s="7"/>
      <c r="FJL121" s="7"/>
      <c r="FJM121" s="8"/>
      <c r="FJN121" s="8"/>
      <c r="FJO121" s="8"/>
      <c r="FJQ121" s="8"/>
      <c r="FJR121" s="8"/>
      <c r="FJS121" s="29"/>
      <c r="FJT121" s="7"/>
      <c r="FJU121" s="7"/>
      <c r="FJV121" s="7"/>
      <c r="FJW121" s="8"/>
      <c r="FJX121" s="8"/>
      <c r="FJY121" s="8"/>
      <c r="FKA121" s="8"/>
      <c r="FKB121" s="8"/>
      <c r="FKC121" s="29"/>
      <c r="FKD121" s="7"/>
      <c r="FKE121" s="7"/>
      <c r="FKF121" s="7"/>
      <c r="FKG121" s="8"/>
      <c r="FKH121" s="8"/>
      <c r="FKI121" s="8"/>
      <c r="FKK121" s="8"/>
      <c r="FKL121" s="8"/>
      <c r="FKM121" s="29"/>
      <c r="FKN121" s="7"/>
      <c r="FKO121" s="7"/>
      <c r="FKP121" s="7"/>
      <c r="FKQ121" s="8"/>
      <c r="FKR121" s="8"/>
      <c r="FKS121" s="8"/>
      <c r="FKU121" s="8"/>
      <c r="FKV121" s="8"/>
      <c r="FKW121" s="29"/>
      <c r="FKX121" s="7"/>
      <c r="FKY121" s="7"/>
      <c r="FKZ121" s="7"/>
      <c r="FLA121" s="8"/>
      <c r="FLB121" s="8"/>
      <c r="FLC121" s="8"/>
      <c r="FLE121" s="8"/>
      <c r="FLF121" s="8"/>
      <c r="FLG121" s="29"/>
      <c r="FLH121" s="7"/>
      <c r="FLI121" s="7"/>
      <c r="FLJ121" s="7"/>
      <c r="FLK121" s="8"/>
      <c r="FLL121" s="8"/>
      <c r="FLM121" s="8"/>
      <c r="FLO121" s="8"/>
      <c r="FLP121" s="8"/>
      <c r="FLQ121" s="29"/>
      <c r="FLR121" s="7"/>
      <c r="FLS121" s="7"/>
      <c r="FLT121" s="7"/>
      <c r="FLU121" s="8"/>
      <c r="FLV121" s="8"/>
      <c r="FLW121" s="8"/>
      <c r="FLY121" s="8"/>
      <c r="FLZ121" s="8"/>
      <c r="FMA121" s="29"/>
      <c r="FMB121" s="7"/>
      <c r="FMC121" s="7"/>
      <c r="FMD121" s="7"/>
      <c r="FME121" s="8"/>
      <c r="FMF121" s="8"/>
      <c r="FMG121" s="8"/>
      <c r="FMI121" s="8"/>
      <c r="FMJ121" s="8"/>
      <c r="FMK121" s="29"/>
      <c r="FML121" s="7"/>
      <c r="FMM121" s="7"/>
      <c r="FMN121" s="7"/>
      <c r="FMO121" s="8"/>
      <c r="FMP121" s="8"/>
      <c r="FMQ121" s="8"/>
      <c r="FMS121" s="8"/>
      <c r="FMT121" s="8"/>
      <c r="FMU121" s="29"/>
      <c r="FMV121" s="7"/>
      <c r="FMW121" s="7"/>
      <c r="FMX121" s="7"/>
      <c r="FMY121" s="8"/>
      <c r="FMZ121" s="8"/>
      <c r="FNA121" s="8"/>
      <c r="FNC121" s="8"/>
      <c r="FND121" s="8"/>
      <c r="FNE121" s="29"/>
      <c r="FNF121" s="7"/>
      <c r="FNG121" s="7"/>
      <c r="FNH121" s="7"/>
      <c r="FNI121" s="8"/>
      <c r="FNJ121" s="8"/>
      <c r="FNK121" s="8"/>
      <c r="FNM121" s="8"/>
      <c r="FNN121" s="8"/>
      <c r="FNO121" s="29"/>
      <c r="FNP121" s="7"/>
      <c r="FNQ121" s="7"/>
      <c r="FNR121" s="7"/>
      <c r="FNS121" s="8"/>
      <c r="FNT121" s="8"/>
      <c r="FNU121" s="8"/>
      <c r="FNW121" s="8"/>
      <c r="FNX121" s="8"/>
      <c r="FNY121" s="29"/>
      <c r="FNZ121" s="7"/>
      <c r="FOA121" s="7"/>
      <c r="FOB121" s="7"/>
      <c r="FOC121" s="8"/>
      <c r="FOD121" s="8"/>
      <c r="FOE121" s="8"/>
      <c r="FOG121" s="8"/>
      <c r="FOH121" s="8"/>
      <c r="FOI121" s="29"/>
      <c r="FOJ121" s="7"/>
      <c r="FOK121" s="7"/>
      <c r="FOL121" s="7"/>
      <c r="FOM121" s="8"/>
      <c r="FON121" s="8"/>
      <c r="FOO121" s="8"/>
      <c r="FOQ121" s="8"/>
      <c r="FOR121" s="8"/>
      <c r="FOS121" s="29"/>
      <c r="FOT121" s="7"/>
      <c r="FOU121" s="7"/>
      <c r="FOV121" s="7"/>
      <c r="FOW121" s="8"/>
      <c r="FOX121" s="8"/>
      <c r="FOY121" s="8"/>
      <c r="FPA121" s="8"/>
      <c r="FPB121" s="8"/>
      <c r="FPC121" s="29"/>
      <c r="FPD121" s="7"/>
      <c r="FPE121" s="7"/>
      <c r="FPF121" s="7"/>
      <c r="FPG121" s="8"/>
      <c r="FPH121" s="8"/>
      <c r="FPI121" s="8"/>
      <c r="FPK121" s="8"/>
      <c r="FPL121" s="8"/>
      <c r="FPM121" s="29"/>
      <c r="FPN121" s="7"/>
      <c r="FPO121" s="7"/>
      <c r="FPP121" s="7"/>
      <c r="FPQ121" s="8"/>
      <c r="FPR121" s="8"/>
      <c r="FPS121" s="8"/>
      <c r="FPU121" s="8"/>
      <c r="FPV121" s="8"/>
      <c r="FPW121" s="29"/>
      <c r="FPX121" s="7"/>
      <c r="FPY121" s="7"/>
      <c r="FPZ121" s="7"/>
      <c r="FQA121" s="8"/>
      <c r="FQB121" s="8"/>
      <c r="FQC121" s="8"/>
      <c r="FQE121" s="8"/>
      <c r="FQF121" s="8"/>
      <c r="FQG121" s="29"/>
      <c r="FQH121" s="7"/>
      <c r="FQI121" s="7"/>
      <c r="FQJ121" s="7"/>
      <c r="FQK121" s="8"/>
      <c r="FQL121" s="8"/>
      <c r="FQM121" s="8"/>
      <c r="FQO121" s="8"/>
      <c r="FQP121" s="8"/>
      <c r="FQQ121" s="29"/>
      <c r="FQR121" s="7"/>
      <c r="FQS121" s="7"/>
      <c r="FQT121" s="7"/>
      <c r="FQU121" s="8"/>
      <c r="FQV121" s="8"/>
      <c r="FQW121" s="8"/>
      <c r="FQY121" s="8"/>
      <c r="FQZ121" s="8"/>
      <c r="FRA121" s="29"/>
      <c r="FRB121" s="7"/>
      <c r="FRC121" s="7"/>
      <c r="FRD121" s="7"/>
      <c r="FRE121" s="8"/>
      <c r="FRF121" s="8"/>
      <c r="FRG121" s="8"/>
      <c r="FRI121" s="8"/>
      <c r="FRJ121" s="8"/>
      <c r="FRK121" s="29"/>
      <c r="FRL121" s="7"/>
      <c r="FRM121" s="7"/>
      <c r="FRN121" s="7"/>
      <c r="FRO121" s="8"/>
      <c r="FRP121" s="8"/>
      <c r="FRQ121" s="8"/>
      <c r="FRS121" s="8"/>
      <c r="FRT121" s="8"/>
      <c r="FRU121" s="29"/>
      <c r="FRV121" s="7"/>
      <c r="FRW121" s="7"/>
      <c r="FRX121" s="7"/>
      <c r="FRY121" s="8"/>
      <c r="FRZ121" s="8"/>
      <c r="FSA121" s="8"/>
      <c r="FSC121" s="8"/>
      <c r="FSD121" s="8"/>
      <c r="FSE121" s="29"/>
      <c r="FSF121" s="7"/>
      <c r="FSG121" s="7"/>
      <c r="FSH121" s="7"/>
      <c r="FSI121" s="8"/>
      <c r="FSJ121" s="8"/>
      <c r="FSK121" s="8"/>
      <c r="FSM121" s="8"/>
      <c r="FSN121" s="8"/>
      <c r="FSO121" s="29"/>
      <c r="FSP121" s="7"/>
      <c r="FSQ121" s="7"/>
      <c r="FSR121" s="7"/>
      <c r="FSS121" s="8"/>
      <c r="FST121" s="8"/>
      <c r="FSU121" s="8"/>
      <c r="FSW121" s="8"/>
      <c r="FSX121" s="8"/>
      <c r="FSY121" s="29"/>
      <c r="FSZ121" s="7"/>
      <c r="FTA121" s="7"/>
      <c r="FTB121" s="7"/>
      <c r="FTC121" s="8"/>
      <c r="FTD121" s="8"/>
      <c r="FTE121" s="8"/>
      <c r="FTG121" s="8"/>
      <c r="FTH121" s="8"/>
      <c r="FTI121" s="29"/>
      <c r="FTJ121" s="7"/>
      <c r="FTK121" s="7"/>
      <c r="FTL121" s="7"/>
      <c r="FTM121" s="8"/>
      <c r="FTN121" s="8"/>
      <c r="FTO121" s="8"/>
      <c r="FTQ121" s="8"/>
      <c r="FTR121" s="8"/>
      <c r="FTS121" s="29"/>
      <c r="FTT121" s="7"/>
      <c r="FTU121" s="7"/>
      <c r="FTV121" s="7"/>
      <c r="FTW121" s="8"/>
      <c r="FTX121" s="8"/>
      <c r="FTY121" s="8"/>
      <c r="FUA121" s="8"/>
      <c r="FUB121" s="8"/>
      <c r="FUC121" s="29"/>
      <c r="FUD121" s="7"/>
      <c r="FUE121" s="7"/>
      <c r="FUF121" s="7"/>
      <c r="FUG121" s="8"/>
      <c r="FUH121" s="8"/>
      <c r="FUI121" s="8"/>
      <c r="FUK121" s="8"/>
      <c r="FUL121" s="8"/>
      <c r="FUM121" s="29"/>
      <c r="FUN121" s="7"/>
      <c r="FUO121" s="7"/>
      <c r="FUP121" s="7"/>
      <c r="FUQ121" s="8"/>
      <c r="FUR121" s="8"/>
      <c r="FUS121" s="8"/>
      <c r="FUU121" s="8"/>
      <c r="FUV121" s="8"/>
      <c r="FUW121" s="29"/>
      <c r="FUX121" s="7"/>
      <c r="FUY121" s="7"/>
      <c r="FUZ121" s="7"/>
      <c r="FVA121" s="8"/>
      <c r="FVB121" s="8"/>
      <c r="FVC121" s="8"/>
      <c r="FVE121" s="8"/>
      <c r="FVF121" s="8"/>
      <c r="FVG121" s="29"/>
      <c r="FVH121" s="7"/>
      <c r="FVI121" s="7"/>
      <c r="FVJ121" s="7"/>
      <c r="FVK121" s="8"/>
      <c r="FVL121" s="8"/>
      <c r="FVM121" s="8"/>
      <c r="FVO121" s="8"/>
      <c r="FVP121" s="8"/>
      <c r="FVQ121" s="29"/>
      <c r="FVR121" s="7"/>
      <c r="FVS121" s="7"/>
      <c r="FVT121" s="7"/>
      <c r="FVU121" s="8"/>
      <c r="FVV121" s="8"/>
      <c r="FVW121" s="8"/>
      <c r="FVY121" s="8"/>
      <c r="FVZ121" s="8"/>
      <c r="FWA121" s="29"/>
      <c r="FWB121" s="7"/>
      <c r="FWC121" s="7"/>
      <c r="FWD121" s="7"/>
      <c r="FWE121" s="8"/>
      <c r="FWF121" s="8"/>
      <c r="FWG121" s="8"/>
      <c r="FWI121" s="8"/>
      <c r="FWJ121" s="8"/>
      <c r="FWK121" s="29"/>
      <c r="FWL121" s="7"/>
      <c r="FWM121" s="7"/>
      <c r="FWN121" s="7"/>
      <c r="FWO121" s="8"/>
      <c r="FWP121" s="8"/>
      <c r="FWQ121" s="8"/>
      <c r="FWS121" s="8"/>
      <c r="FWT121" s="8"/>
      <c r="FWU121" s="29"/>
      <c r="FWV121" s="7"/>
      <c r="FWW121" s="7"/>
      <c r="FWX121" s="7"/>
      <c r="FWY121" s="8"/>
      <c r="FWZ121" s="8"/>
      <c r="FXA121" s="8"/>
      <c r="FXC121" s="8"/>
      <c r="FXD121" s="8"/>
      <c r="FXE121" s="29"/>
      <c r="FXF121" s="7"/>
      <c r="FXG121" s="7"/>
      <c r="FXH121" s="7"/>
      <c r="FXI121" s="8"/>
      <c r="FXJ121" s="8"/>
      <c r="FXK121" s="8"/>
      <c r="FXM121" s="8"/>
      <c r="FXN121" s="8"/>
      <c r="FXO121" s="29"/>
      <c r="FXP121" s="7"/>
      <c r="FXQ121" s="7"/>
      <c r="FXR121" s="7"/>
      <c r="FXS121" s="8"/>
      <c r="FXT121" s="8"/>
      <c r="FXU121" s="8"/>
      <c r="FXW121" s="8"/>
      <c r="FXX121" s="8"/>
      <c r="FXY121" s="29"/>
      <c r="FXZ121" s="7"/>
      <c r="FYA121" s="7"/>
      <c r="FYB121" s="7"/>
      <c r="FYC121" s="8"/>
      <c r="FYD121" s="8"/>
      <c r="FYE121" s="8"/>
      <c r="FYG121" s="8"/>
      <c r="FYH121" s="8"/>
      <c r="FYI121" s="29"/>
      <c r="FYJ121" s="7"/>
      <c r="FYK121" s="7"/>
      <c r="FYL121" s="7"/>
      <c r="FYM121" s="8"/>
      <c r="FYN121" s="8"/>
      <c r="FYO121" s="8"/>
      <c r="FYQ121" s="8"/>
      <c r="FYR121" s="8"/>
      <c r="FYS121" s="29"/>
      <c r="FYT121" s="7"/>
      <c r="FYU121" s="7"/>
      <c r="FYV121" s="7"/>
      <c r="FYW121" s="8"/>
      <c r="FYX121" s="8"/>
      <c r="FYY121" s="8"/>
      <c r="FZA121" s="8"/>
      <c r="FZB121" s="8"/>
      <c r="FZC121" s="29"/>
      <c r="FZD121" s="7"/>
      <c r="FZE121" s="7"/>
      <c r="FZF121" s="7"/>
      <c r="FZG121" s="8"/>
      <c r="FZH121" s="8"/>
      <c r="FZI121" s="8"/>
      <c r="FZK121" s="8"/>
      <c r="FZL121" s="8"/>
      <c r="FZM121" s="29"/>
      <c r="FZN121" s="7"/>
      <c r="FZO121" s="7"/>
      <c r="FZP121" s="7"/>
      <c r="FZQ121" s="8"/>
      <c r="FZR121" s="8"/>
      <c r="FZS121" s="8"/>
      <c r="FZU121" s="8"/>
      <c r="FZV121" s="8"/>
      <c r="FZW121" s="29"/>
      <c r="FZX121" s="7"/>
      <c r="FZY121" s="7"/>
      <c r="FZZ121" s="7"/>
      <c r="GAA121" s="8"/>
      <c r="GAB121" s="8"/>
      <c r="GAC121" s="8"/>
      <c r="GAE121" s="8"/>
      <c r="GAF121" s="8"/>
      <c r="GAG121" s="29"/>
      <c r="GAH121" s="7"/>
      <c r="GAI121" s="7"/>
      <c r="GAJ121" s="7"/>
      <c r="GAK121" s="8"/>
      <c r="GAL121" s="8"/>
      <c r="GAM121" s="8"/>
      <c r="GAO121" s="8"/>
      <c r="GAP121" s="8"/>
      <c r="GAQ121" s="29"/>
      <c r="GAR121" s="7"/>
      <c r="GAS121" s="7"/>
      <c r="GAT121" s="7"/>
      <c r="GAU121" s="8"/>
      <c r="GAV121" s="8"/>
      <c r="GAW121" s="8"/>
      <c r="GAY121" s="8"/>
      <c r="GAZ121" s="8"/>
      <c r="GBA121" s="29"/>
      <c r="GBB121" s="7"/>
      <c r="GBC121" s="7"/>
      <c r="GBD121" s="7"/>
      <c r="GBE121" s="8"/>
      <c r="GBF121" s="8"/>
      <c r="GBG121" s="8"/>
      <c r="GBI121" s="8"/>
      <c r="GBJ121" s="8"/>
      <c r="GBK121" s="29"/>
      <c r="GBL121" s="7"/>
      <c r="GBM121" s="7"/>
      <c r="GBN121" s="7"/>
      <c r="GBO121" s="8"/>
      <c r="GBP121" s="8"/>
      <c r="GBQ121" s="8"/>
      <c r="GBS121" s="8"/>
      <c r="GBT121" s="8"/>
      <c r="GBU121" s="29"/>
      <c r="GBV121" s="7"/>
      <c r="GBW121" s="7"/>
      <c r="GBX121" s="7"/>
      <c r="GBY121" s="8"/>
      <c r="GBZ121" s="8"/>
      <c r="GCA121" s="8"/>
      <c r="GCC121" s="8"/>
      <c r="GCD121" s="8"/>
      <c r="GCE121" s="29"/>
      <c r="GCF121" s="7"/>
      <c r="GCG121" s="7"/>
      <c r="GCH121" s="7"/>
      <c r="GCI121" s="8"/>
      <c r="GCJ121" s="8"/>
      <c r="GCK121" s="8"/>
      <c r="GCM121" s="8"/>
      <c r="GCN121" s="8"/>
      <c r="GCO121" s="29"/>
      <c r="GCP121" s="7"/>
      <c r="GCQ121" s="7"/>
      <c r="GCR121" s="7"/>
      <c r="GCS121" s="8"/>
      <c r="GCT121" s="8"/>
      <c r="GCU121" s="8"/>
      <c r="GCW121" s="8"/>
      <c r="GCX121" s="8"/>
      <c r="GCY121" s="29"/>
      <c r="GCZ121" s="7"/>
      <c r="GDA121" s="7"/>
      <c r="GDB121" s="7"/>
      <c r="GDC121" s="8"/>
      <c r="GDD121" s="8"/>
      <c r="GDE121" s="8"/>
      <c r="GDG121" s="8"/>
      <c r="GDH121" s="8"/>
      <c r="GDI121" s="29"/>
      <c r="GDJ121" s="7"/>
      <c r="GDK121" s="7"/>
      <c r="GDL121" s="7"/>
      <c r="GDM121" s="8"/>
      <c r="GDN121" s="8"/>
      <c r="GDO121" s="8"/>
      <c r="GDQ121" s="8"/>
      <c r="GDR121" s="8"/>
      <c r="GDS121" s="29"/>
      <c r="GDT121" s="7"/>
      <c r="GDU121" s="7"/>
      <c r="GDV121" s="7"/>
      <c r="GDW121" s="8"/>
      <c r="GDX121" s="8"/>
      <c r="GDY121" s="8"/>
      <c r="GEA121" s="8"/>
      <c r="GEB121" s="8"/>
      <c r="GEC121" s="29"/>
      <c r="GED121" s="7"/>
      <c r="GEE121" s="7"/>
      <c r="GEF121" s="7"/>
      <c r="GEG121" s="8"/>
      <c r="GEH121" s="8"/>
      <c r="GEI121" s="8"/>
      <c r="GEK121" s="8"/>
      <c r="GEL121" s="8"/>
      <c r="GEM121" s="29"/>
      <c r="GEN121" s="7"/>
      <c r="GEO121" s="7"/>
      <c r="GEP121" s="7"/>
      <c r="GEQ121" s="8"/>
      <c r="GER121" s="8"/>
      <c r="GES121" s="8"/>
      <c r="GEU121" s="8"/>
      <c r="GEV121" s="8"/>
      <c r="GEW121" s="29"/>
      <c r="GEX121" s="7"/>
      <c r="GEY121" s="7"/>
      <c r="GEZ121" s="7"/>
      <c r="GFA121" s="8"/>
      <c r="GFB121" s="8"/>
      <c r="GFC121" s="8"/>
      <c r="GFE121" s="8"/>
      <c r="GFF121" s="8"/>
      <c r="GFG121" s="29"/>
      <c r="GFH121" s="7"/>
      <c r="GFI121" s="7"/>
      <c r="GFJ121" s="7"/>
      <c r="GFK121" s="8"/>
      <c r="GFL121" s="8"/>
      <c r="GFM121" s="8"/>
      <c r="GFO121" s="8"/>
      <c r="GFP121" s="8"/>
      <c r="GFQ121" s="29"/>
      <c r="GFR121" s="7"/>
      <c r="GFS121" s="7"/>
      <c r="GFT121" s="7"/>
      <c r="GFU121" s="8"/>
      <c r="GFV121" s="8"/>
      <c r="GFW121" s="8"/>
      <c r="GFY121" s="8"/>
      <c r="GFZ121" s="8"/>
      <c r="GGA121" s="29"/>
      <c r="GGB121" s="7"/>
      <c r="GGC121" s="7"/>
      <c r="GGD121" s="7"/>
      <c r="GGE121" s="8"/>
      <c r="GGF121" s="8"/>
      <c r="GGG121" s="8"/>
      <c r="GGI121" s="8"/>
      <c r="GGJ121" s="8"/>
      <c r="GGK121" s="29"/>
      <c r="GGL121" s="7"/>
      <c r="GGM121" s="7"/>
      <c r="GGN121" s="7"/>
      <c r="GGO121" s="8"/>
      <c r="GGP121" s="8"/>
      <c r="GGQ121" s="8"/>
      <c r="GGS121" s="8"/>
      <c r="GGT121" s="8"/>
      <c r="GGU121" s="29"/>
      <c r="GGV121" s="7"/>
      <c r="GGW121" s="7"/>
      <c r="GGX121" s="7"/>
      <c r="GGY121" s="8"/>
      <c r="GGZ121" s="8"/>
      <c r="GHA121" s="8"/>
      <c r="GHC121" s="8"/>
      <c r="GHD121" s="8"/>
      <c r="GHE121" s="29"/>
      <c r="GHF121" s="7"/>
      <c r="GHG121" s="7"/>
      <c r="GHH121" s="7"/>
      <c r="GHI121" s="8"/>
      <c r="GHJ121" s="8"/>
      <c r="GHK121" s="8"/>
      <c r="GHM121" s="8"/>
      <c r="GHN121" s="8"/>
      <c r="GHO121" s="29"/>
      <c r="GHP121" s="7"/>
      <c r="GHQ121" s="7"/>
      <c r="GHR121" s="7"/>
      <c r="GHS121" s="8"/>
      <c r="GHT121" s="8"/>
      <c r="GHU121" s="8"/>
      <c r="GHW121" s="8"/>
      <c r="GHX121" s="8"/>
      <c r="GHY121" s="29"/>
      <c r="GHZ121" s="7"/>
      <c r="GIA121" s="7"/>
      <c r="GIB121" s="7"/>
      <c r="GIC121" s="8"/>
      <c r="GID121" s="8"/>
      <c r="GIE121" s="8"/>
      <c r="GIG121" s="8"/>
      <c r="GIH121" s="8"/>
      <c r="GII121" s="29"/>
      <c r="GIJ121" s="7"/>
      <c r="GIK121" s="7"/>
      <c r="GIL121" s="7"/>
      <c r="GIM121" s="8"/>
      <c r="GIN121" s="8"/>
      <c r="GIO121" s="8"/>
      <c r="GIQ121" s="8"/>
      <c r="GIR121" s="8"/>
      <c r="GIS121" s="29"/>
      <c r="GIT121" s="7"/>
      <c r="GIU121" s="7"/>
      <c r="GIV121" s="7"/>
      <c r="GIW121" s="8"/>
      <c r="GIX121" s="8"/>
      <c r="GIY121" s="8"/>
      <c r="GJA121" s="8"/>
      <c r="GJB121" s="8"/>
      <c r="GJC121" s="29"/>
      <c r="GJD121" s="7"/>
      <c r="GJE121" s="7"/>
      <c r="GJF121" s="7"/>
      <c r="GJG121" s="8"/>
      <c r="GJH121" s="8"/>
      <c r="GJI121" s="8"/>
      <c r="GJK121" s="8"/>
      <c r="GJL121" s="8"/>
      <c r="GJM121" s="29"/>
      <c r="GJN121" s="7"/>
      <c r="GJO121" s="7"/>
      <c r="GJP121" s="7"/>
      <c r="GJQ121" s="8"/>
      <c r="GJR121" s="8"/>
      <c r="GJS121" s="8"/>
      <c r="GJU121" s="8"/>
      <c r="GJV121" s="8"/>
      <c r="GJW121" s="29"/>
      <c r="GJX121" s="7"/>
      <c r="GJY121" s="7"/>
      <c r="GJZ121" s="7"/>
      <c r="GKA121" s="8"/>
      <c r="GKB121" s="8"/>
      <c r="GKC121" s="8"/>
      <c r="GKE121" s="8"/>
      <c r="GKF121" s="8"/>
      <c r="GKG121" s="29"/>
      <c r="GKH121" s="7"/>
      <c r="GKI121" s="7"/>
      <c r="GKJ121" s="7"/>
      <c r="GKK121" s="8"/>
      <c r="GKL121" s="8"/>
      <c r="GKM121" s="8"/>
      <c r="GKO121" s="8"/>
      <c r="GKP121" s="8"/>
      <c r="GKQ121" s="29"/>
      <c r="GKR121" s="7"/>
      <c r="GKS121" s="7"/>
      <c r="GKT121" s="7"/>
      <c r="GKU121" s="8"/>
      <c r="GKV121" s="8"/>
      <c r="GKW121" s="8"/>
      <c r="GKY121" s="8"/>
      <c r="GKZ121" s="8"/>
      <c r="GLA121" s="29"/>
      <c r="GLB121" s="7"/>
      <c r="GLC121" s="7"/>
      <c r="GLD121" s="7"/>
      <c r="GLE121" s="8"/>
      <c r="GLF121" s="8"/>
      <c r="GLG121" s="8"/>
      <c r="GLI121" s="8"/>
      <c r="GLJ121" s="8"/>
      <c r="GLK121" s="29"/>
      <c r="GLL121" s="7"/>
      <c r="GLM121" s="7"/>
      <c r="GLN121" s="7"/>
      <c r="GLO121" s="8"/>
      <c r="GLP121" s="8"/>
      <c r="GLQ121" s="8"/>
      <c r="GLS121" s="8"/>
      <c r="GLT121" s="8"/>
      <c r="GLU121" s="29"/>
      <c r="GLV121" s="7"/>
      <c r="GLW121" s="7"/>
      <c r="GLX121" s="7"/>
      <c r="GLY121" s="8"/>
      <c r="GLZ121" s="8"/>
      <c r="GMA121" s="8"/>
      <c r="GMC121" s="8"/>
      <c r="GMD121" s="8"/>
      <c r="GME121" s="29"/>
      <c r="GMF121" s="7"/>
      <c r="GMG121" s="7"/>
      <c r="GMH121" s="7"/>
      <c r="GMI121" s="8"/>
      <c r="GMJ121" s="8"/>
      <c r="GMK121" s="8"/>
      <c r="GMM121" s="8"/>
      <c r="GMN121" s="8"/>
      <c r="GMO121" s="29"/>
      <c r="GMP121" s="7"/>
      <c r="GMQ121" s="7"/>
      <c r="GMR121" s="7"/>
      <c r="GMS121" s="8"/>
      <c r="GMT121" s="8"/>
      <c r="GMU121" s="8"/>
      <c r="GMW121" s="8"/>
      <c r="GMX121" s="8"/>
      <c r="GMY121" s="29"/>
      <c r="GMZ121" s="7"/>
      <c r="GNA121" s="7"/>
      <c r="GNB121" s="7"/>
      <c r="GNC121" s="8"/>
      <c r="GND121" s="8"/>
      <c r="GNE121" s="8"/>
      <c r="GNG121" s="8"/>
      <c r="GNH121" s="8"/>
      <c r="GNI121" s="29"/>
      <c r="GNJ121" s="7"/>
      <c r="GNK121" s="7"/>
      <c r="GNL121" s="7"/>
      <c r="GNM121" s="8"/>
      <c r="GNN121" s="8"/>
      <c r="GNO121" s="8"/>
      <c r="GNQ121" s="8"/>
      <c r="GNR121" s="8"/>
      <c r="GNS121" s="29"/>
      <c r="GNT121" s="7"/>
      <c r="GNU121" s="7"/>
      <c r="GNV121" s="7"/>
      <c r="GNW121" s="8"/>
      <c r="GNX121" s="8"/>
      <c r="GNY121" s="8"/>
      <c r="GOA121" s="8"/>
      <c r="GOB121" s="8"/>
      <c r="GOC121" s="29"/>
      <c r="GOD121" s="7"/>
      <c r="GOE121" s="7"/>
      <c r="GOF121" s="7"/>
      <c r="GOG121" s="8"/>
      <c r="GOH121" s="8"/>
      <c r="GOI121" s="8"/>
      <c r="GOK121" s="8"/>
      <c r="GOL121" s="8"/>
      <c r="GOM121" s="29"/>
      <c r="GON121" s="7"/>
      <c r="GOO121" s="7"/>
      <c r="GOP121" s="7"/>
      <c r="GOQ121" s="8"/>
      <c r="GOR121" s="8"/>
      <c r="GOS121" s="8"/>
      <c r="GOU121" s="8"/>
      <c r="GOV121" s="8"/>
      <c r="GOW121" s="29"/>
      <c r="GOX121" s="7"/>
      <c r="GOY121" s="7"/>
      <c r="GOZ121" s="7"/>
      <c r="GPA121" s="8"/>
      <c r="GPB121" s="8"/>
      <c r="GPC121" s="8"/>
      <c r="GPE121" s="8"/>
      <c r="GPF121" s="8"/>
      <c r="GPG121" s="29"/>
      <c r="GPH121" s="7"/>
      <c r="GPI121" s="7"/>
      <c r="GPJ121" s="7"/>
      <c r="GPK121" s="8"/>
      <c r="GPL121" s="8"/>
      <c r="GPM121" s="8"/>
      <c r="GPO121" s="8"/>
      <c r="GPP121" s="8"/>
      <c r="GPQ121" s="29"/>
      <c r="GPR121" s="7"/>
      <c r="GPS121" s="7"/>
      <c r="GPT121" s="7"/>
      <c r="GPU121" s="8"/>
      <c r="GPV121" s="8"/>
      <c r="GPW121" s="8"/>
      <c r="GPY121" s="8"/>
      <c r="GPZ121" s="8"/>
      <c r="GQA121" s="29"/>
      <c r="GQB121" s="7"/>
      <c r="GQC121" s="7"/>
      <c r="GQD121" s="7"/>
      <c r="GQE121" s="8"/>
      <c r="GQF121" s="8"/>
      <c r="GQG121" s="8"/>
      <c r="GQI121" s="8"/>
      <c r="GQJ121" s="8"/>
      <c r="GQK121" s="29"/>
      <c r="GQL121" s="7"/>
      <c r="GQM121" s="7"/>
      <c r="GQN121" s="7"/>
      <c r="GQO121" s="8"/>
      <c r="GQP121" s="8"/>
      <c r="GQQ121" s="8"/>
      <c r="GQS121" s="8"/>
      <c r="GQT121" s="8"/>
      <c r="GQU121" s="29"/>
      <c r="GQV121" s="7"/>
      <c r="GQW121" s="7"/>
      <c r="GQX121" s="7"/>
      <c r="GQY121" s="8"/>
      <c r="GQZ121" s="8"/>
      <c r="GRA121" s="8"/>
      <c r="GRC121" s="8"/>
      <c r="GRD121" s="8"/>
      <c r="GRE121" s="29"/>
      <c r="GRF121" s="7"/>
      <c r="GRG121" s="7"/>
      <c r="GRH121" s="7"/>
      <c r="GRI121" s="8"/>
      <c r="GRJ121" s="8"/>
      <c r="GRK121" s="8"/>
      <c r="GRM121" s="8"/>
      <c r="GRN121" s="8"/>
      <c r="GRO121" s="29"/>
      <c r="GRP121" s="7"/>
      <c r="GRQ121" s="7"/>
      <c r="GRR121" s="7"/>
      <c r="GRS121" s="8"/>
      <c r="GRT121" s="8"/>
      <c r="GRU121" s="8"/>
      <c r="GRW121" s="8"/>
      <c r="GRX121" s="8"/>
      <c r="GRY121" s="29"/>
      <c r="GRZ121" s="7"/>
      <c r="GSA121" s="7"/>
      <c r="GSB121" s="7"/>
      <c r="GSC121" s="8"/>
      <c r="GSD121" s="8"/>
      <c r="GSE121" s="8"/>
      <c r="GSG121" s="8"/>
      <c r="GSH121" s="8"/>
      <c r="GSI121" s="29"/>
      <c r="GSJ121" s="7"/>
      <c r="GSK121" s="7"/>
      <c r="GSL121" s="7"/>
      <c r="GSM121" s="8"/>
      <c r="GSN121" s="8"/>
      <c r="GSO121" s="8"/>
      <c r="GSQ121" s="8"/>
      <c r="GSR121" s="8"/>
      <c r="GSS121" s="29"/>
      <c r="GST121" s="7"/>
      <c r="GSU121" s="7"/>
      <c r="GSV121" s="7"/>
      <c r="GSW121" s="8"/>
      <c r="GSX121" s="8"/>
      <c r="GSY121" s="8"/>
      <c r="GTA121" s="8"/>
      <c r="GTB121" s="8"/>
      <c r="GTC121" s="29"/>
      <c r="GTD121" s="7"/>
      <c r="GTE121" s="7"/>
      <c r="GTF121" s="7"/>
      <c r="GTG121" s="8"/>
      <c r="GTH121" s="8"/>
      <c r="GTI121" s="8"/>
      <c r="GTK121" s="8"/>
      <c r="GTL121" s="8"/>
      <c r="GTM121" s="29"/>
      <c r="GTN121" s="7"/>
      <c r="GTO121" s="7"/>
      <c r="GTP121" s="7"/>
      <c r="GTQ121" s="8"/>
      <c r="GTR121" s="8"/>
      <c r="GTS121" s="8"/>
      <c r="GTU121" s="8"/>
      <c r="GTV121" s="8"/>
      <c r="GTW121" s="29"/>
      <c r="GTX121" s="7"/>
      <c r="GTY121" s="7"/>
      <c r="GTZ121" s="7"/>
      <c r="GUA121" s="8"/>
      <c r="GUB121" s="8"/>
      <c r="GUC121" s="8"/>
      <c r="GUE121" s="8"/>
      <c r="GUF121" s="8"/>
      <c r="GUG121" s="29"/>
      <c r="GUH121" s="7"/>
      <c r="GUI121" s="7"/>
      <c r="GUJ121" s="7"/>
      <c r="GUK121" s="8"/>
      <c r="GUL121" s="8"/>
      <c r="GUM121" s="8"/>
      <c r="GUO121" s="8"/>
      <c r="GUP121" s="8"/>
      <c r="GUQ121" s="29"/>
      <c r="GUR121" s="7"/>
      <c r="GUS121" s="7"/>
      <c r="GUT121" s="7"/>
      <c r="GUU121" s="8"/>
      <c r="GUV121" s="8"/>
      <c r="GUW121" s="8"/>
      <c r="GUY121" s="8"/>
      <c r="GUZ121" s="8"/>
      <c r="GVA121" s="29"/>
      <c r="GVB121" s="7"/>
      <c r="GVC121" s="7"/>
      <c r="GVD121" s="7"/>
      <c r="GVE121" s="8"/>
      <c r="GVF121" s="8"/>
      <c r="GVG121" s="8"/>
      <c r="GVI121" s="8"/>
      <c r="GVJ121" s="8"/>
      <c r="GVK121" s="29"/>
      <c r="GVL121" s="7"/>
      <c r="GVM121" s="7"/>
      <c r="GVN121" s="7"/>
      <c r="GVO121" s="8"/>
      <c r="GVP121" s="8"/>
      <c r="GVQ121" s="8"/>
      <c r="GVS121" s="8"/>
      <c r="GVT121" s="8"/>
      <c r="GVU121" s="29"/>
      <c r="GVV121" s="7"/>
      <c r="GVW121" s="7"/>
      <c r="GVX121" s="7"/>
      <c r="GVY121" s="8"/>
      <c r="GVZ121" s="8"/>
      <c r="GWA121" s="8"/>
      <c r="GWC121" s="8"/>
      <c r="GWD121" s="8"/>
      <c r="GWE121" s="29"/>
      <c r="GWF121" s="7"/>
      <c r="GWG121" s="7"/>
      <c r="GWH121" s="7"/>
      <c r="GWI121" s="8"/>
      <c r="GWJ121" s="8"/>
      <c r="GWK121" s="8"/>
      <c r="GWM121" s="8"/>
      <c r="GWN121" s="8"/>
      <c r="GWO121" s="29"/>
      <c r="GWP121" s="7"/>
      <c r="GWQ121" s="7"/>
      <c r="GWR121" s="7"/>
      <c r="GWS121" s="8"/>
      <c r="GWT121" s="8"/>
      <c r="GWU121" s="8"/>
      <c r="GWW121" s="8"/>
      <c r="GWX121" s="8"/>
      <c r="GWY121" s="29"/>
      <c r="GWZ121" s="7"/>
      <c r="GXA121" s="7"/>
      <c r="GXB121" s="7"/>
      <c r="GXC121" s="8"/>
      <c r="GXD121" s="8"/>
      <c r="GXE121" s="8"/>
      <c r="GXG121" s="8"/>
      <c r="GXH121" s="8"/>
      <c r="GXI121" s="29"/>
      <c r="GXJ121" s="7"/>
      <c r="GXK121" s="7"/>
      <c r="GXL121" s="7"/>
      <c r="GXM121" s="8"/>
      <c r="GXN121" s="8"/>
      <c r="GXO121" s="8"/>
      <c r="GXQ121" s="8"/>
      <c r="GXR121" s="8"/>
      <c r="GXS121" s="29"/>
      <c r="GXT121" s="7"/>
      <c r="GXU121" s="7"/>
      <c r="GXV121" s="7"/>
      <c r="GXW121" s="8"/>
      <c r="GXX121" s="8"/>
      <c r="GXY121" s="8"/>
      <c r="GYA121" s="8"/>
      <c r="GYB121" s="8"/>
      <c r="GYC121" s="29"/>
      <c r="GYD121" s="7"/>
      <c r="GYE121" s="7"/>
      <c r="GYF121" s="7"/>
      <c r="GYG121" s="8"/>
      <c r="GYH121" s="8"/>
      <c r="GYI121" s="8"/>
      <c r="GYK121" s="8"/>
      <c r="GYL121" s="8"/>
      <c r="GYM121" s="29"/>
      <c r="GYN121" s="7"/>
      <c r="GYO121" s="7"/>
      <c r="GYP121" s="7"/>
      <c r="GYQ121" s="8"/>
      <c r="GYR121" s="8"/>
      <c r="GYS121" s="8"/>
      <c r="GYU121" s="8"/>
      <c r="GYV121" s="8"/>
      <c r="GYW121" s="29"/>
      <c r="GYX121" s="7"/>
      <c r="GYY121" s="7"/>
      <c r="GYZ121" s="7"/>
      <c r="GZA121" s="8"/>
      <c r="GZB121" s="8"/>
      <c r="GZC121" s="8"/>
      <c r="GZE121" s="8"/>
      <c r="GZF121" s="8"/>
      <c r="GZG121" s="29"/>
      <c r="GZH121" s="7"/>
      <c r="GZI121" s="7"/>
      <c r="GZJ121" s="7"/>
      <c r="GZK121" s="8"/>
      <c r="GZL121" s="8"/>
      <c r="GZM121" s="8"/>
      <c r="GZO121" s="8"/>
      <c r="GZP121" s="8"/>
      <c r="GZQ121" s="29"/>
      <c r="GZR121" s="7"/>
      <c r="GZS121" s="7"/>
      <c r="GZT121" s="7"/>
      <c r="GZU121" s="8"/>
      <c r="GZV121" s="8"/>
      <c r="GZW121" s="8"/>
      <c r="GZY121" s="8"/>
      <c r="GZZ121" s="8"/>
      <c r="HAA121" s="29"/>
      <c r="HAB121" s="7"/>
      <c r="HAC121" s="7"/>
      <c r="HAD121" s="7"/>
      <c r="HAE121" s="8"/>
      <c r="HAF121" s="8"/>
      <c r="HAG121" s="8"/>
      <c r="HAI121" s="8"/>
      <c r="HAJ121" s="8"/>
      <c r="HAK121" s="29"/>
      <c r="HAL121" s="7"/>
      <c r="HAM121" s="7"/>
      <c r="HAN121" s="7"/>
      <c r="HAO121" s="8"/>
      <c r="HAP121" s="8"/>
      <c r="HAQ121" s="8"/>
      <c r="HAS121" s="8"/>
      <c r="HAT121" s="8"/>
      <c r="HAU121" s="29"/>
      <c r="HAV121" s="7"/>
      <c r="HAW121" s="7"/>
      <c r="HAX121" s="7"/>
      <c r="HAY121" s="8"/>
      <c r="HAZ121" s="8"/>
      <c r="HBA121" s="8"/>
      <c r="HBC121" s="8"/>
      <c r="HBD121" s="8"/>
      <c r="HBE121" s="29"/>
      <c r="HBF121" s="7"/>
      <c r="HBG121" s="7"/>
      <c r="HBH121" s="7"/>
      <c r="HBI121" s="8"/>
      <c r="HBJ121" s="8"/>
      <c r="HBK121" s="8"/>
      <c r="HBM121" s="8"/>
      <c r="HBN121" s="8"/>
      <c r="HBO121" s="29"/>
      <c r="HBP121" s="7"/>
      <c r="HBQ121" s="7"/>
      <c r="HBR121" s="7"/>
      <c r="HBS121" s="8"/>
      <c r="HBT121" s="8"/>
      <c r="HBU121" s="8"/>
      <c r="HBW121" s="8"/>
      <c r="HBX121" s="8"/>
      <c r="HBY121" s="29"/>
      <c r="HBZ121" s="7"/>
      <c r="HCA121" s="7"/>
      <c r="HCB121" s="7"/>
      <c r="HCC121" s="8"/>
      <c r="HCD121" s="8"/>
      <c r="HCE121" s="8"/>
      <c r="HCG121" s="8"/>
      <c r="HCH121" s="8"/>
      <c r="HCI121" s="29"/>
      <c r="HCJ121" s="7"/>
      <c r="HCK121" s="7"/>
      <c r="HCL121" s="7"/>
      <c r="HCM121" s="8"/>
      <c r="HCN121" s="8"/>
      <c r="HCO121" s="8"/>
      <c r="HCQ121" s="8"/>
      <c r="HCR121" s="8"/>
      <c r="HCS121" s="29"/>
      <c r="HCT121" s="7"/>
      <c r="HCU121" s="7"/>
      <c r="HCV121" s="7"/>
      <c r="HCW121" s="8"/>
      <c r="HCX121" s="8"/>
      <c r="HCY121" s="8"/>
      <c r="HDA121" s="8"/>
      <c r="HDB121" s="8"/>
      <c r="HDC121" s="29"/>
      <c r="HDD121" s="7"/>
      <c r="HDE121" s="7"/>
      <c r="HDF121" s="7"/>
      <c r="HDG121" s="8"/>
      <c r="HDH121" s="8"/>
      <c r="HDI121" s="8"/>
      <c r="HDK121" s="8"/>
      <c r="HDL121" s="8"/>
      <c r="HDM121" s="29"/>
      <c r="HDN121" s="7"/>
      <c r="HDO121" s="7"/>
      <c r="HDP121" s="7"/>
      <c r="HDQ121" s="8"/>
      <c r="HDR121" s="8"/>
      <c r="HDS121" s="8"/>
      <c r="HDU121" s="8"/>
      <c r="HDV121" s="8"/>
      <c r="HDW121" s="29"/>
      <c r="HDX121" s="7"/>
      <c r="HDY121" s="7"/>
      <c r="HDZ121" s="7"/>
      <c r="HEA121" s="8"/>
      <c r="HEB121" s="8"/>
      <c r="HEC121" s="8"/>
      <c r="HEE121" s="8"/>
      <c r="HEF121" s="8"/>
      <c r="HEG121" s="29"/>
      <c r="HEH121" s="7"/>
      <c r="HEI121" s="7"/>
      <c r="HEJ121" s="7"/>
      <c r="HEK121" s="8"/>
      <c r="HEL121" s="8"/>
      <c r="HEM121" s="8"/>
      <c r="HEO121" s="8"/>
      <c r="HEP121" s="8"/>
      <c r="HEQ121" s="29"/>
      <c r="HER121" s="7"/>
      <c r="HES121" s="7"/>
      <c r="HET121" s="7"/>
      <c r="HEU121" s="8"/>
      <c r="HEV121" s="8"/>
      <c r="HEW121" s="8"/>
      <c r="HEY121" s="8"/>
      <c r="HEZ121" s="8"/>
      <c r="HFA121" s="29"/>
      <c r="HFB121" s="7"/>
      <c r="HFC121" s="7"/>
      <c r="HFD121" s="7"/>
      <c r="HFE121" s="8"/>
      <c r="HFF121" s="8"/>
      <c r="HFG121" s="8"/>
      <c r="HFI121" s="8"/>
      <c r="HFJ121" s="8"/>
      <c r="HFK121" s="29"/>
      <c r="HFL121" s="7"/>
      <c r="HFM121" s="7"/>
      <c r="HFN121" s="7"/>
      <c r="HFO121" s="8"/>
      <c r="HFP121" s="8"/>
      <c r="HFQ121" s="8"/>
      <c r="HFS121" s="8"/>
      <c r="HFT121" s="8"/>
      <c r="HFU121" s="29"/>
      <c r="HFV121" s="7"/>
      <c r="HFW121" s="7"/>
      <c r="HFX121" s="7"/>
      <c r="HFY121" s="8"/>
      <c r="HFZ121" s="8"/>
      <c r="HGA121" s="8"/>
      <c r="HGC121" s="8"/>
      <c r="HGD121" s="8"/>
      <c r="HGE121" s="29"/>
      <c r="HGF121" s="7"/>
      <c r="HGG121" s="7"/>
      <c r="HGH121" s="7"/>
      <c r="HGI121" s="8"/>
      <c r="HGJ121" s="8"/>
      <c r="HGK121" s="8"/>
      <c r="HGM121" s="8"/>
      <c r="HGN121" s="8"/>
      <c r="HGO121" s="29"/>
      <c r="HGP121" s="7"/>
      <c r="HGQ121" s="7"/>
      <c r="HGR121" s="7"/>
      <c r="HGS121" s="8"/>
      <c r="HGT121" s="8"/>
      <c r="HGU121" s="8"/>
      <c r="HGW121" s="8"/>
      <c r="HGX121" s="8"/>
      <c r="HGY121" s="29"/>
      <c r="HGZ121" s="7"/>
      <c r="HHA121" s="7"/>
      <c r="HHB121" s="7"/>
      <c r="HHC121" s="8"/>
      <c r="HHD121" s="8"/>
      <c r="HHE121" s="8"/>
      <c r="HHG121" s="8"/>
      <c r="HHH121" s="8"/>
      <c r="HHI121" s="29"/>
      <c r="HHJ121" s="7"/>
      <c r="HHK121" s="7"/>
      <c r="HHL121" s="7"/>
      <c r="HHM121" s="8"/>
      <c r="HHN121" s="8"/>
      <c r="HHO121" s="8"/>
      <c r="HHQ121" s="8"/>
      <c r="HHR121" s="8"/>
      <c r="HHS121" s="29"/>
      <c r="HHT121" s="7"/>
      <c r="HHU121" s="7"/>
      <c r="HHV121" s="7"/>
      <c r="HHW121" s="8"/>
      <c r="HHX121" s="8"/>
      <c r="HHY121" s="8"/>
      <c r="HIA121" s="8"/>
      <c r="HIB121" s="8"/>
      <c r="HIC121" s="29"/>
      <c r="HID121" s="7"/>
      <c r="HIE121" s="7"/>
      <c r="HIF121" s="7"/>
      <c r="HIG121" s="8"/>
      <c r="HIH121" s="8"/>
      <c r="HII121" s="8"/>
      <c r="HIK121" s="8"/>
      <c r="HIL121" s="8"/>
      <c r="HIM121" s="29"/>
      <c r="HIN121" s="7"/>
      <c r="HIO121" s="7"/>
      <c r="HIP121" s="7"/>
      <c r="HIQ121" s="8"/>
      <c r="HIR121" s="8"/>
      <c r="HIS121" s="8"/>
      <c r="HIU121" s="8"/>
      <c r="HIV121" s="8"/>
      <c r="HIW121" s="29"/>
      <c r="HIX121" s="7"/>
      <c r="HIY121" s="7"/>
      <c r="HIZ121" s="7"/>
      <c r="HJA121" s="8"/>
      <c r="HJB121" s="8"/>
      <c r="HJC121" s="8"/>
      <c r="HJE121" s="8"/>
      <c r="HJF121" s="8"/>
      <c r="HJG121" s="29"/>
      <c r="HJH121" s="7"/>
      <c r="HJI121" s="7"/>
      <c r="HJJ121" s="7"/>
      <c r="HJK121" s="8"/>
      <c r="HJL121" s="8"/>
      <c r="HJM121" s="8"/>
      <c r="HJO121" s="8"/>
      <c r="HJP121" s="8"/>
      <c r="HJQ121" s="29"/>
      <c r="HJR121" s="7"/>
      <c r="HJS121" s="7"/>
      <c r="HJT121" s="7"/>
      <c r="HJU121" s="8"/>
      <c r="HJV121" s="8"/>
      <c r="HJW121" s="8"/>
      <c r="HJY121" s="8"/>
      <c r="HJZ121" s="8"/>
      <c r="HKA121" s="29"/>
      <c r="HKB121" s="7"/>
      <c r="HKC121" s="7"/>
      <c r="HKD121" s="7"/>
      <c r="HKE121" s="8"/>
      <c r="HKF121" s="8"/>
      <c r="HKG121" s="8"/>
      <c r="HKI121" s="8"/>
      <c r="HKJ121" s="8"/>
      <c r="HKK121" s="29"/>
      <c r="HKL121" s="7"/>
      <c r="HKM121" s="7"/>
      <c r="HKN121" s="7"/>
      <c r="HKO121" s="8"/>
      <c r="HKP121" s="8"/>
      <c r="HKQ121" s="8"/>
      <c r="HKS121" s="8"/>
      <c r="HKT121" s="8"/>
      <c r="HKU121" s="29"/>
      <c r="HKV121" s="7"/>
      <c r="HKW121" s="7"/>
      <c r="HKX121" s="7"/>
      <c r="HKY121" s="8"/>
      <c r="HKZ121" s="8"/>
      <c r="HLA121" s="8"/>
      <c r="HLC121" s="8"/>
      <c r="HLD121" s="8"/>
      <c r="HLE121" s="29"/>
      <c r="HLF121" s="7"/>
      <c r="HLG121" s="7"/>
      <c r="HLH121" s="7"/>
      <c r="HLI121" s="8"/>
      <c r="HLJ121" s="8"/>
      <c r="HLK121" s="8"/>
      <c r="HLM121" s="8"/>
      <c r="HLN121" s="8"/>
      <c r="HLO121" s="29"/>
      <c r="HLP121" s="7"/>
      <c r="HLQ121" s="7"/>
      <c r="HLR121" s="7"/>
      <c r="HLS121" s="8"/>
      <c r="HLT121" s="8"/>
      <c r="HLU121" s="8"/>
      <c r="HLW121" s="8"/>
      <c r="HLX121" s="8"/>
      <c r="HLY121" s="29"/>
      <c r="HLZ121" s="7"/>
      <c r="HMA121" s="7"/>
      <c r="HMB121" s="7"/>
      <c r="HMC121" s="8"/>
      <c r="HMD121" s="8"/>
      <c r="HME121" s="8"/>
      <c r="HMG121" s="8"/>
      <c r="HMH121" s="8"/>
      <c r="HMI121" s="29"/>
      <c r="HMJ121" s="7"/>
      <c r="HMK121" s="7"/>
      <c r="HML121" s="7"/>
      <c r="HMM121" s="8"/>
      <c r="HMN121" s="8"/>
      <c r="HMO121" s="8"/>
      <c r="HMQ121" s="8"/>
      <c r="HMR121" s="8"/>
      <c r="HMS121" s="29"/>
      <c r="HMT121" s="7"/>
      <c r="HMU121" s="7"/>
      <c r="HMV121" s="7"/>
      <c r="HMW121" s="8"/>
      <c r="HMX121" s="8"/>
      <c r="HMY121" s="8"/>
      <c r="HNA121" s="8"/>
      <c r="HNB121" s="8"/>
      <c r="HNC121" s="29"/>
      <c r="HND121" s="7"/>
      <c r="HNE121" s="7"/>
      <c r="HNF121" s="7"/>
      <c r="HNG121" s="8"/>
      <c r="HNH121" s="8"/>
      <c r="HNI121" s="8"/>
      <c r="HNK121" s="8"/>
      <c r="HNL121" s="8"/>
      <c r="HNM121" s="29"/>
      <c r="HNN121" s="7"/>
      <c r="HNO121" s="7"/>
      <c r="HNP121" s="7"/>
      <c r="HNQ121" s="8"/>
      <c r="HNR121" s="8"/>
      <c r="HNS121" s="8"/>
      <c r="HNU121" s="8"/>
      <c r="HNV121" s="8"/>
      <c r="HNW121" s="29"/>
      <c r="HNX121" s="7"/>
      <c r="HNY121" s="7"/>
      <c r="HNZ121" s="7"/>
      <c r="HOA121" s="8"/>
      <c r="HOB121" s="8"/>
      <c r="HOC121" s="8"/>
      <c r="HOE121" s="8"/>
      <c r="HOF121" s="8"/>
      <c r="HOG121" s="29"/>
      <c r="HOH121" s="7"/>
      <c r="HOI121" s="7"/>
      <c r="HOJ121" s="7"/>
      <c r="HOK121" s="8"/>
      <c r="HOL121" s="8"/>
      <c r="HOM121" s="8"/>
      <c r="HOO121" s="8"/>
      <c r="HOP121" s="8"/>
      <c r="HOQ121" s="29"/>
      <c r="HOR121" s="7"/>
      <c r="HOS121" s="7"/>
      <c r="HOT121" s="7"/>
      <c r="HOU121" s="8"/>
      <c r="HOV121" s="8"/>
      <c r="HOW121" s="8"/>
      <c r="HOY121" s="8"/>
      <c r="HOZ121" s="8"/>
      <c r="HPA121" s="29"/>
      <c r="HPB121" s="7"/>
      <c r="HPC121" s="7"/>
      <c r="HPD121" s="7"/>
      <c r="HPE121" s="8"/>
      <c r="HPF121" s="8"/>
      <c r="HPG121" s="8"/>
      <c r="HPI121" s="8"/>
      <c r="HPJ121" s="8"/>
      <c r="HPK121" s="29"/>
      <c r="HPL121" s="7"/>
      <c r="HPM121" s="7"/>
      <c r="HPN121" s="7"/>
      <c r="HPO121" s="8"/>
      <c r="HPP121" s="8"/>
      <c r="HPQ121" s="8"/>
      <c r="HPS121" s="8"/>
      <c r="HPT121" s="8"/>
      <c r="HPU121" s="29"/>
      <c r="HPV121" s="7"/>
      <c r="HPW121" s="7"/>
      <c r="HPX121" s="7"/>
      <c r="HPY121" s="8"/>
      <c r="HPZ121" s="8"/>
      <c r="HQA121" s="8"/>
      <c r="HQC121" s="8"/>
      <c r="HQD121" s="8"/>
      <c r="HQE121" s="29"/>
      <c r="HQF121" s="7"/>
      <c r="HQG121" s="7"/>
      <c r="HQH121" s="7"/>
      <c r="HQI121" s="8"/>
      <c r="HQJ121" s="8"/>
      <c r="HQK121" s="8"/>
      <c r="HQM121" s="8"/>
      <c r="HQN121" s="8"/>
      <c r="HQO121" s="29"/>
      <c r="HQP121" s="7"/>
      <c r="HQQ121" s="7"/>
      <c r="HQR121" s="7"/>
      <c r="HQS121" s="8"/>
      <c r="HQT121" s="8"/>
      <c r="HQU121" s="8"/>
      <c r="HQW121" s="8"/>
      <c r="HQX121" s="8"/>
      <c r="HQY121" s="29"/>
      <c r="HQZ121" s="7"/>
      <c r="HRA121" s="7"/>
      <c r="HRB121" s="7"/>
      <c r="HRC121" s="8"/>
      <c r="HRD121" s="8"/>
      <c r="HRE121" s="8"/>
      <c r="HRG121" s="8"/>
      <c r="HRH121" s="8"/>
      <c r="HRI121" s="29"/>
      <c r="HRJ121" s="7"/>
      <c r="HRK121" s="7"/>
      <c r="HRL121" s="7"/>
      <c r="HRM121" s="8"/>
      <c r="HRN121" s="8"/>
      <c r="HRO121" s="8"/>
      <c r="HRQ121" s="8"/>
      <c r="HRR121" s="8"/>
      <c r="HRS121" s="29"/>
      <c r="HRT121" s="7"/>
      <c r="HRU121" s="7"/>
      <c r="HRV121" s="7"/>
      <c r="HRW121" s="8"/>
      <c r="HRX121" s="8"/>
      <c r="HRY121" s="8"/>
      <c r="HSA121" s="8"/>
      <c r="HSB121" s="8"/>
      <c r="HSC121" s="29"/>
      <c r="HSD121" s="7"/>
      <c r="HSE121" s="7"/>
      <c r="HSF121" s="7"/>
      <c r="HSG121" s="8"/>
      <c r="HSH121" s="8"/>
      <c r="HSI121" s="8"/>
      <c r="HSK121" s="8"/>
      <c r="HSL121" s="8"/>
      <c r="HSM121" s="29"/>
      <c r="HSN121" s="7"/>
      <c r="HSO121" s="7"/>
      <c r="HSP121" s="7"/>
      <c r="HSQ121" s="8"/>
      <c r="HSR121" s="8"/>
      <c r="HSS121" s="8"/>
      <c r="HSU121" s="8"/>
      <c r="HSV121" s="8"/>
      <c r="HSW121" s="29"/>
      <c r="HSX121" s="7"/>
      <c r="HSY121" s="7"/>
      <c r="HSZ121" s="7"/>
      <c r="HTA121" s="8"/>
      <c r="HTB121" s="8"/>
      <c r="HTC121" s="8"/>
      <c r="HTE121" s="8"/>
      <c r="HTF121" s="8"/>
      <c r="HTG121" s="29"/>
      <c r="HTH121" s="7"/>
      <c r="HTI121" s="7"/>
      <c r="HTJ121" s="7"/>
      <c r="HTK121" s="8"/>
      <c r="HTL121" s="8"/>
      <c r="HTM121" s="8"/>
      <c r="HTO121" s="8"/>
      <c r="HTP121" s="8"/>
      <c r="HTQ121" s="29"/>
      <c r="HTR121" s="7"/>
      <c r="HTS121" s="7"/>
      <c r="HTT121" s="7"/>
      <c r="HTU121" s="8"/>
      <c r="HTV121" s="8"/>
      <c r="HTW121" s="8"/>
      <c r="HTY121" s="8"/>
      <c r="HTZ121" s="8"/>
      <c r="HUA121" s="29"/>
      <c r="HUB121" s="7"/>
      <c r="HUC121" s="7"/>
      <c r="HUD121" s="7"/>
      <c r="HUE121" s="8"/>
      <c r="HUF121" s="8"/>
      <c r="HUG121" s="8"/>
      <c r="HUI121" s="8"/>
      <c r="HUJ121" s="8"/>
      <c r="HUK121" s="29"/>
      <c r="HUL121" s="7"/>
      <c r="HUM121" s="7"/>
      <c r="HUN121" s="7"/>
      <c r="HUO121" s="8"/>
      <c r="HUP121" s="8"/>
      <c r="HUQ121" s="8"/>
      <c r="HUS121" s="8"/>
      <c r="HUT121" s="8"/>
      <c r="HUU121" s="29"/>
      <c r="HUV121" s="7"/>
      <c r="HUW121" s="7"/>
      <c r="HUX121" s="7"/>
      <c r="HUY121" s="8"/>
      <c r="HUZ121" s="8"/>
      <c r="HVA121" s="8"/>
      <c r="HVC121" s="8"/>
      <c r="HVD121" s="8"/>
      <c r="HVE121" s="29"/>
      <c r="HVF121" s="7"/>
      <c r="HVG121" s="7"/>
      <c r="HVH121" s="7"/>
      <c r="HVI121" s="8"/>
      <c r="HVJ121" s="8"/>
      <c r="HVK121" s="8"/>
      <c r="HVM121" s="8"/>
      <c r="HVN121" s="8"/>
      <c r="HVO121" s="29"/>
      <c r="HVP121" s="7"/>
      <c r="HVQ121" s="7"/>
      <c r="HVR121" s="7"/>
      <c r="HVS121" s="8"/>
      <c r="HVT121" s="8"/>
      <c r="HVU121" s="8"/>
      <c r="HVW121" s="8"/>
      <c r="HVX121" s="8"/>
      <c r="HVY121" s="29"/>
      <c r="HVZ121" s="7"/>
      <c r="HWA121" s="7"/>
      <c r="HWB121" s="7"/>
      <c r="HWC121" s="8"/>
      <c r="HWD121" s="8"/>
      <c r="HWE121" s="8"/>
      <c r="HWG121" s="8"/>
      <c r="HWH121" s="8"/>
      <c r="HWI121" s="29"/>
      <c r="HWJ121" s="7"/>
      <c r="HWK121" s="7"/>
      <c r="HWL121" s="7"/>
      <c r="HWM121" s="8"/>
      <c r="HWN121" s="8"/>
      <c r="HWO121" s="8"/>
      <c r="HWQ121" s="8"/>
      <c r="HWR121" s="8"/>
      <c r="HWS121" s="29"/>
      <c r="HWT121" s="7"/>
      <c r="HWU121" s="7"/>
      <c r="HWV121" s="7"/>
      <c r="HWW121" s="8"/>
      <c r="HWX121" s="8"/>
      <c r="HWY121" s="8"/>
      <c r="HXA121" s="8"/>
      <c r="HXB121" s="8"/>
      <c r="HXC121" s="29"/>
      <c r="HXD121" s="7"/>
      <c r="HXE121" s="7"/>
      <c r="HXF121" s="7"/>
      <c r="HXG121" s="8"/>
      <c r="HXH121" s="8"/>
      <c r="HXI121" s="8"/>
      <c r="HXK121" s="8"/>
      <c r="HXL121" s="8"/>
      <c r="HXM121" s="29"/>
      <c r="HXN121" s="7"/>
      <c r="HXO121" s="7"/>
      <c r="HXP121" s="7"/>
      <c r="HXQ121" s="8"/>
      <c r="HXR121" s="8"/>
      <c r="HXS121" s="8"/>
      <c r="HXU121" s="8"/>
      <c r="HXV121" s="8"/>
      <c r="HXW121" s="29"/>
      <c r="HXX121" s="7"/>
      <c r="HXY121" s="7"/>
      <c r="HXZ121" s="7"/>
      <c r="HYA121" s="8"/>
      <c r="HYB121" s="8"/>
      <c r="HYC121" s="8"/>
      <c r="HYE121" s="8"/>
      <c r="HYF121" s="8"/>
      <c r="HYG121" s="29"/>
      <c r="HYH121" s="7"/>
      <c r="HYI121" s="7"/>
      <c r="HYJ121" s="7"/>
      <c r="HYK121" s="8"/>
      <c r="HYL121" s="8"/>
      <c r="HYM121" s="8"/>
      <c r="HYO121" s="8"/>
      <c r="HYP121" s="8"/>
      <c r="HYQ121" s="29"/>
      <c r="HYR121" s="7"/>
      <c r="HYS121" s="7"/>
      <c r="HYT121" s="7"/>
      <c r="HYU121" s="8"/>
      <c r="HYV121" s="8"/>
      <c r="HYW121" s="8"/>
      <c r="HYY121" s="8"/>
      <c r="HYZ121" s="8"/>
      <c r="HZA121" s="29"/>
      <c r="HZB121" s="7"/>
      <c r="HZC121" s="7"/>
      <c r="HZD121" s="7"/>
      <c r="HZE121" s="8"/>
      <c r="HZF121" s="8"/>
      <c r="HZG121" s="8"/>
      <c r="HZI121" s="8"/>
      <c r="HZJ121" s="8"/>
      <c r="HZK121" s="29"/>
      <c r="HZL121" s="7"/>
      <c r="HZM121" s="7"/>
      <c r="HZN121" s="7"/>
      <c r="HZO121" s="8"/>
      <c r="HZP121" s="8"/>
      <c r="HZQ121" s="8"/>
      <c r="HZS121" s="8"/>
      <c r="HZT121" s="8"/>
      <c r="HZU121" s="29"/>
      <c r="HZV121" s="7"/>
      <c r="HZW121" s="7"/>
      <c r="HZX121" s="7"/>
      <c r="HZY121" s="8"/>
      <c r="HZZ121" s="8"/>
      <c r="IAA121" s="8"/>
      <c r="IAC121" s="8"/>
      <c r="IAD121" s="8"/>
      <c r="IAE121" s="29"/>
      <c r="IAF121" s="7"/>
      <c r="IAG121" s="7"/>
      <c r="IAH121" s="7"/>
      <c r="IAI121" s="8"/>
      <c r="IAJ121" s="8"/>
      <c r="IAK121" s="8"/>
      <c r="IAM121" s="8"/>
      <c r="IAN121" s="8"/>
      <c r="IAO121" s="29"/>
      <c r="IAP121" s="7"/>
      <c r="IAQ121" s="7"/>
      <c r="IAR121" s="7"/>
      <c r="IAS121" s="8"/>
      <c r="IAT121" s="8"/>
      <c r="IAU121" s="8"/>
      <c r="IAW121" s="8"/>
      <c r="IAX121" s="8"/>
      <c r="IAY121" s="29"/>
      <c r="IAZ121" s="7"/>
      <c r="IBA121" s="7"/>
      <c r="IBB121" s="7"/>
      <c r="IBC121" s="8"/>
      <c r="IBD121" s="8"/>
      <c r="IBE121" s="8"/>
      <c r="IBG121" s="8"/>
      <c r="IBH121" s="8"/>
      <c r="IBI121" s="29"/>
      <c r="IBJ121" s="7"/>
      <c r="IBK121" s="7"/>
      <c r="IBL121" s="7"/>
      <c r="IBM121" s="8"/>
      <c r="IBN121" s="8"/>
      <c r="IBO121" s="8"/>
      <c r="IBQ121" s="8"/>
      <c r="IBR121" s="8"/>
      <c r="IBS121" s="29"/>
      <c r="IBT121" s="7"/>
      <c r="IBU121" s="7"/>
      <c r="IBV121" s="7"/>
      <c r="IBW121" s="8"/>
      <c r="IBX121" s="8"/>
      <c r="IBY121" s="8"/>
      <c r="ICA121" s="8"/>
      <c r="ICB121" s="8"/>
      <c r="ICC121" s="29"/>
      <c r="ICD121" s="7"/>
      <c r="ICE121" s="7"/>
      <c r="ICF121" s="7"/>
      <c r="ICG121" s="8"/>
      <c r="ICH121" s="8"/>
      <c r="ICI121" s="8"/>
      <c r="ICK121" s="8"/>
      <c r="ICL121" s="8"/>
      <c r="ICM121" s="29"/>
      <c r="ICN121" s="7"/>
      <c r="ICO121" s="7"/>
      <c r="ICP121" s="7"/>
      <c r="ICQ121" s="8"/>
      <c r="ICR121" s="8"/>
      <c r="ICS121" s="8"/>
      <c r="ICU121" s="8"/>
      <c r="ICV121" s="8"/>
      <c r="ICW121" s="29"/>
      <c r="ICX121" s="7"/>
      <c r="ICY121" s="7"/>
      <c r="ICZ121" s="7"/>
      <c r="IDA121" s="8"/>
      <c r="IDB121" s="8"/>
      <c r="IDC121" s="8"/>
      <c r="IDE121" s="8"/>
      <c r="IDF121" s="8"/>
      <c r="IDG121" s="29"/>
      <c r="IDH121" s="7"/>
      <c r="IDI121" s="7"/>
      <c r="IDJ121" s="7"/>
      <c r="IDK121" s="8"/>
      <c r="IDL121" s="8"/>
      <c r="IDM121" s="8"/>
      <c r="IDO121" s="8"/>
      <c r="IDP121" s="8"/>
      <c r="IDQ121" s="29"/>
      <c r="IDR121" s="7"/>
      <c r="IDS121" s="7"/>
      <c r="IDT121" s="7"/>
      <c r="IDU121" s="8"/>
      <c r="IDV121" s="8"/>
      <c r="IDW121" s="8"/>
      <c r="IDY121" s="8"/>
      <c r="IDZ121" s="8"/>
      <c r="IEA121" s="29"/>
      <c r="IEB121" s="7"/>
      <c r="IEC121" s="7"/>
      <c r="IED121" s="7"/>
      <c r="IEE121" s="8"/>
      <c r="IEF121" s="8"/>
      <c r="IEG121" s="8"/>
      <c r="IEI121" s="8"/>
      <c r="IEJ121" s="8"/>
      <c r="IEK121" s="29"/>
      <c r="IEL121" s="7"/>
      <c r="IEM121" s="7"/>
      <c r="IEN121" s="7"/>
      <c r="IEO121" s="8"/>
      <c r="IEP121" s="8"/>
      <c r="IEQ121" s="8"/>
      <c r="IES121" s="8"/>
      <c r="IET121" s="8"/>
      <c r="IEU121" s="29"/>
      <c r="IEV121" s="7"/>
      <c r="IEW121" s="7"/>
      <c r="IEX121" s="7"/>
      <c r="IEY121" s="8"/>
      <c r="IEZ121" s="8"/>
      <c r="IFA121" s="8"/>
      <c r="IFC121" s="8"/>
      <c r="IFD121" s="8"/>
      <c r="IFE121" s="29"/>
      <c r="IFF121" s="7"/>
      <c r="IFG121" s="7"/>
      <c r="IFH121" s="7"/>
      <c r="IFI121" s="8"/>
      <c r="IFJ121" s="8"/>
      <c r="IFK121" s="8"/>
      <c r="IFM121" s="8"/>
      <c r="IFN121" s="8"/>
      <c r="IFO121" s="29"/>
      <c r="IFP121" s="7"/>
      <c r="IFQ121" s="7"/>
      <c r="IFR121" s="7"/>
      <c r="IFS121" s="8"/>
      <c r="IFT121" s="8"/>
      <c r="IFU121" s="8"/>
      <c r="IFW121" s="8"/>
      <c r="IFX121" s="8"/>
      <c r="IFY121" s="29"/>
      <c r="IFZ121" s="7"/>
      <c r="IGA121" s="7"/>
      <c r="IGB121" s="7"/>
      <c r="IGC121" s="8"/>
      <c r="IGD121" s="8"/>
      <c r="IGE121" s="8"/>
      <c r="IGG121" s="8"/>
      <c r="IGH121" s="8"/>
      <c r="IGI121" s="29"/>
      <c r="IGJ121" s="7"/>
      <c r="IGK121" s="7"/>
      <c r="IGL121" s="7"/>
      <c r="IGM121" s="8"/>
      <c r="IGN121" s="8"/>
      <c r="IGO121" s="8"/>
      <c r="IGQ121" s="8"/>
      <c r="IGR121" s="8"/>
      <c r="IGS121" s="29"/>
      <c r="IGT121" s="7"/>
      <c r="IGU121" s="7"/>
      <c r="IGV121" s="7"/>
      <c r="IGW121" s="8"/>
      <c r="IGX121" s="8"/>
      <c r="IGY121" s="8"/>
      <c r="IHA121" s="8"/>
      <c r="IHB121" s="8"/>
      <c r="IHC121" s="29"/>
      <c r="IHD121" s="7"/>
      <c r="IHE121" s="7"/>
      <c r="IHF121" s="7"/>
      <c r="IHG121" s="8"/>
      <c r="IHH121" s="8"/>
      <c r="IHI121" s="8"/>
      <c r="IHK121" s="8"/>
      <c r="IHL121" s="8"/>
      <c r="IHM121" s="29"/>
      <c r="IHN121" s="7"/>
      <c r="IHO121" s="7"/>
      <c r="IHP121" s="7"/>
      <c r="IHQ121" s="8"/>
      <c r="IHR121" s="8"/>
      <c r="IHS121" s="8"/>
      <c r="IHU121" s="8"/>
      <c r="IHV121" s="8"/>
      <c r="IHW121" s="29"/>
      <c r="IHX121" s="7"/>
      <c r="IHY121" s="7"/>
      <c r="IHZ121" s="7"/>
      <c r="IIA121" s="8"/>
      <c r="IIB121" s="8"/>
      <c r="IIC121" s="8"/>
      <c r="IIE121" s="8"/>
      <c r="IIF121" s="8"/>
      <c r="IIG121" s="29"/>
      <c r="IIH121" s="7"/>
      <c r="III121" s="7"/>
      <c r="IIJ121" s="7"/>
      <c r="IIK121" s="8"/>
      <c r="IIL121" s="8"/>
      <c r="IIM121" s="8"/>
      <c r="IIO121" s="8"/>
      <c r="IIP121" s="8"/>
      <c r="IIQ121" s="29"/>
      <c r="IIR121" s="7"/>
      <c r="IIS121" s="7"/>
      <c r="IIT121" s="7"/>
      <c r="IIU121" s="8"/>
      <c r="IIV121" s="8"/>
      <c r="IIW121" s="8"/>
      <c r="IIY121" s="8"/>
      <c r="IIZ121" s="8"/>
      <c r="IJA121" s="29"/>
      <c r="IJB121" s="7"/>
      <c r="IJC121" s="7"/>
      <c r="IJD121" s="7"/>
      <c r="IJE121" s="8"/>
      <c r="IJF121" s="8"/>
      <c r="IJG121" s="8"/>
      <c r="IJI121" s="8"/>
      <c r="IJJ121" s="8"/>
      <c r="IJK121" s="29"/>
      <c r="IJL121" s="7"/>
      <c r="IJM121" s="7"/>
      <c r="IJN121" s="7"/>
      <c r="IJO121" s="8"/>
      <c r="IJP121" s="8"/>
      <c r="IJQ121" s="8"/>
      <c r="IJS121" s="8"/>
      <c r="IJT121" s="8"/>
      <c r="IJU121" s="29"/>
      <c r="IJV121" s="7"/>
      <c r="IJW121" s="7"/>
      <c r="IJX121" s="7"/>
      <c r="IJY121" s="8"/>
      <c r="IJZ121" s="8"/>
      <c r="IKA121" s="8"/>
      <c r="IKC121" s="8"/>
      <c r="IKD121" s="8"/>
      <c r="IKE121" s="29"/>
      <c r="IKF121" s="7"/>
      <c r="IKG121" s="7"/>
      <c r="IKH121" s="7"/>
      <c r="IKI121" s="8"/>
      <c r="IKJ121" s="8"/>
      <c r="IKK121" s="8"/>
      <c r="IKM121" s="8"/>
      <c r="IKN121" s="8"/>
      <c r="IKO121" s="29"/>
      <c r="IKP121" s="7"/>
      <c r="IKQ121" s="7"/>
      <c r="IKR121" s="7"/>
      <c r="IKS121" s="8"/>
      <c r="IKT121" s="8"/>
      <c r="IKU121" s="8"/>
      <c r="IKW121" s="8"/>
      <c r="IKX121" s="8"/>
      <c r="IKY121" s="29"/>
      <c r="IKZ121" s="7"/>
      <c r="ILA121" s="7"/>
      <c r="ILB121" s="7"/>
      <c r="ILC121" s="8"/>
      <c r="ILD121" s="8"/>
      <c r="ILE121" s="8"/>
      <c r="ILG121" s="8"/>
      <c r="ILH121" s="8"/>
      <c r="ILI121" s="29"/>
      <c r="ILJ121" s="7"/>
      <c r="ILK121" s="7"/>
      <c r="ILL121" s="7"/>
      <c r="ILM121" s="8"/>
      <c r="ILN121" s="8"/>
      <c r="ILO121" s="8"/>
      <c r="ILQ121" s="8"/>
      <c r="ILR121" s="8"/>
      <c r="ILS121" s="29"/>
      <c r="ILT121" s="7"/>
      <c r="ILU121" s="7"/>
      <c r="ILV121" s="7"/>
      <c r="ILW121" s="8"/>
      <c r="ILX121" s="8"/>
      <c r="ILY121" s="8"/>
      <c r="IMA121" s="8"/>
      <c r="IMB121" s="8"/>
      <c r="IMC121" s="29"/>
      <c r="IMD121" s="7"/>
      <c r="IME121" s="7"/>
      <c r="IMF121" s="7"/>
      <c r="IMG121" s="8"/>
      <c r="IMH121" s="8"/>
      <c r="IMI121" s="8"/>
      <c r="IMK121" s="8"/>
      <c r="IML121" s="8"/>
      <c r="IMM121" s="29"/>
      <c r="IMN121" s="7"/>
      <c r="IMO121" s="7"/>
      <c r="IMP121" s="7"/>
      <c r="IMQ121" s="8"/>
      <c r="IMR121" s="8"/>
      <c r="IMS121" s="8"/>
      <c r="IMU121" s="8"/>
      <c r="IMV121" s="8"/>
      <c r="IMW121" s="29"/>
      <c r="IMX121" s="7"/>
      <c r="IMY121" s="7"/>
      <c r="IMZ121" s="7"/>
      <c r="INA121" s="8"/>
      <c r="INB121" s="8"/>
      <c r="INC121" s="8"/>
      <c r="INE121" s="8"/>
      <c r="INF121" s="8"/>
      <c r="ING121" s="29"/>
      <c r="INH121" s="7"/>
      <c r="INI121" s="7"/>
      <c r="INJ121" s="7"/>
      <c r="INK121" s="8"/>
      <c r="INL121" s="8"/>
      <c r="INM121" s="8"/>
      <c r="INO121" s="8"/>
      <c r="INP121" s="8"/>
      <c r="INQ121" s="29"/>
      <c r="INR121" s="7"/>
      <c r="INS121" s="7"/>
      <c r="INT121" s="7"/>
      <c r="INU121" s="8"/>
      <c r="INV121" s="8"/>
      <c r="INW121" s="8"/>
      <c r="INY121" s="8"/>
      <c r="INZ121" s="8"/>
      <c r="IOA121" s="29"/>
      <c r="IOB121" s="7"/>
      <c r="IOC121" s="7"/>
      <c r="IOD121" s="7"/>
      <c r="IOE121" s="8"/>
      <c r="IOF121" s="8"/>
      <c r="IOG121" s="8"/>
      <c r="IOI121" s="8"/>
      <c r="IOJ121" s="8"/>
      <c r="IOK121" s="29"/>
      <c r="IOL121" s="7"/>
      <c r="IOM121" s="7"/>
      <c r="ION121" s="7"/>
      <c r="IOO121" s="8"/>
      <c r="IOP121" s="8"/>
      <c r="IOQ121" s="8"/>
      <c r="IOS121" s="8"/>
      <c r="IOT121" s="8"/>
      <c r="IOU121" s="29"/>
      <c r="IOV121" s="7"/>
      <c r="IOW121" s="7"/>
      <c r="IOX121" s="7"/>
      <c r="IOY121" s="8"/>
      <c r="IOZ121" s="8"/>
      <c r="IPA121" s="8"/>
      <c r="IPC121" s="8"/>
      <c r="IPD121" s="8"/>
      <c r="IPE121" s="29"/>
      <c r="IPF121" s="7"/>
      <c r="IPG121" s="7"/>
      <c r="IPH121" s="7"/>
      <c r="IPI121" s="8"/>
      <c r="IPJ121" s="8"/>
      <c r="IPK121" s="8"/>
      <c r="IPM121" s="8"/>
      <c r="IPN121" s="8"/>
      <c r="IPO121" s="29"/>
      <c r="IPP121" s="7"/>
      <c r="IPQ121" s="7"/>
      <c r="IPR121" s="7"/>
      <c r="IPS121" s="8"/>
      <c r="IPT121" s="8"/>
      <c r="IPU121" s="8"/>
      <c r="IPW121" s="8"/>
      <c r="IPX121" s="8"/>
      <c r="IPY121" s="29"/>
      <c r="IPZ121" s="7"/>
      <c r="IQA121" s="7"/>
      <c r="IQB121" s="7"/>
      <c r="IQC121" s="8"/>
      <c r="IQD121" s="8"/>
      <c r="IQE121" s="8"/>
      <c r="IQG121" s="8"/>
      <c r="IQH121" s="8"/>
      <c r="IQI121" s="29"/>
      <c r="IQJ121" s="7"/>
      <c r="IQK121" s="7"/>
      <c r="IQL121" s="7"/>
      <c r="IQM121" s="8"/>
      <c r="IQN121" s="8"/>
      <c r="IQO121" s="8"/>
      <c r="IQQ121" s="8"/>
      <c r="IQR121" s="8"/>
      <c r="IQS121" s="29"/>
      <c r="IQT121" s="7"/>
      <c r="IQU121" s="7"/>
      <c r="IQV121" s="7"/>
      <c r="IQW121" s="8"/>
      <c r="IQX121" s="8"/>
      <c r="IQY121" s="8"/>
      <c r="IRA121" s="8"/>
      <c r="IRB121" s="8"/>
      <c r="IRC121" s="29"/>
      <c r="IRD121" s="7"/>
      <c r="IRE121" s="7"/>
      <c r="IRF121" s="7"/>
      <c r="IRG121" s="8"/>
      <c r="IRH121" s="8"/>
      <c r="IRI121" s="8"/>
      <c r="IRK121" s="8"/>
      <c r="IRL121" s="8"/>
      <c r="IRM121" s="29"/>
      <c r="IRN121" s="7"/>
      <c r="IRO121" s="7"/>
      <c r="IRP121" s="7"/>
      <c r="IRQ121" s="8"/>
      <c r="IRR121" s="8"/>
      <c r="IRS121" s="8"/>
      <c r="IRU121" s="8"/>
      <c r="IRV121" s="8"/>
      <c r="IRW121" s="29"/>
      <c r="IRX121" s="7"/>
      <c r="IRY121" s="7"/>
      <c r="IRZ121" s="7"/>
      <c r="ISA121" s="8"/>
      <c r="ISB121" s="8"/>
      <c r="ISC121" s="8"/>
      <c r="ISE121" s="8"/>
      <c r="ISF121" s="8"/>
      <c r="ISG121" s="29"/>
      <c r="ISH121" s="7"/>
      <c r="ISI121" s="7"/>
      <c r="ISJ121" s="7"/>
      <c r="ISK121" s="8"/>
      <c r="ISL121" s="8"/>
      <c r="ISM121" s="8"/>
      <c r="ISO121" s="8"/>
      <c r="ISP121" s="8"/>
      <c r="ISQ121" s="29"/>
      <c r="ISR121" s="7"/>
      <c r="ISS121" s="7"/>
      <c r="IST121" s="7"/>
      <c r="ISU121" s="8"/>
      <c r="ISV121" s="8"/>
      <c r="ISW121" s="8"/>
      <c r="ISY121" s="8"/>
      <c r="ISZ121" s="8"/>
      <c r="ITA121" s="29"/>
      <c r="ITB121" s="7"/>
      <c r="ITC121" s="7"/>
      <c r="ITD121" s="7"/>
      <c r="ITE121" s="8"/>
      <c r="ITF121" s="8"/>
      <c r="ITG121" s="8"/>
      <c r="ITI121" s="8"/>
      <c r="ITJ121" s="8"/>
      <c r="ITK121" s="29"/>
      <c r="ITL121" s="7"/>
      <c r="ITM121" s="7"/>
      <c r="ITN121" s="7"/>
      <c r="ITO121" s="8"/>
      <c r="ITP121" s="8"/>
      <c r="ITQ121" s="8"/>
      <c r="ITS121" s="8"/>
      <c r="ITT121" s="8"/>
      <c r="ITU121" s="29"/>
      <c r="ITV121" s="7"/>
      <c r="ITW121" s="7"/>
      <c r="ITX121" s="7"/>
      <c r="ITY121" s="8"/>
      <c r="ITZ121" s="8"/>
      <c r="IUA121" s="8"/>
      <c r="IUC121" s="8"/>
      <c r="IUD121" s="8"/>
      <c r="IUE121" s="29"/>
      <c r="IUF121" s="7"/>
      <c r="IUG121" s="7"/>
      <c r="IUH121" s="7"/>
      <c r="IUI121" s="8"/>
      <c r="IUJ121" s="8"/>
      <c r="IUK121" s="8"/>
      <c r="IUM121" s="8"/>
      <c r="IUN121" s="8"/>
      <c r="IUO121" s="29"/>
      <c r="IUP121" s="7"/>
      <c r="IUQ121" s="7"/>
      <c r="IUR121" s="7"/>
      <c r="IUS121" s="8"/>
      <c r="IUT121" s="8"/>
      <c r="IUU121" s="8"/>
      <c r="IUW121" s="8"/>
      <c r="IUX121" s="8"/>
      <c r="IUY121" s="29"/>
      <c r="IUZ121" s="7"/>
      <c r="IVA121" s="7"/>
      <c r="IVB121" s="7"/>
      <c r="IVC121" s="8"/>
      <c r="IVD121" s="8"/>
      <c r="IVE121" s="8"/>
      <c r="IVG121" s="8"/>
      <c r="IVH121" s="8"/>
      <c r="IVI121" s="29"/>
      <c r="IVJ121" s="7"/>
      <c r="IVK121" s="7"/>
      <c r="IVL121" s="7"/>
      <c r="IVM121" s="8"/>
      <c r="IVN121" s="8"/>
      <c r="IVO121" s="8"/>
      <c r="IVQ121" s="8"/>
      <c r="IVR121" s="8"/>
      <c r="IVS121" s="29"/>
      <c r="IVT121" s="7"/>
      <c r="IVU121" s="7"/>
      <c r="IVV121" s="7"/>
      <c r="IVW121" s="8"/>
      <c r="IVX121" s="8"/>
      <c r="IVY121" s="8"/>
      <c r="IWA121" s="8"/>
      <c r="IWB121" s="8"/>
      <c r="IWC121" s="29"/>
      <c r="IWD121" s="7"/>
      <c r="IWE121" s="7"/>
      <c r="IWF121" s="7"/>
      <c r="IWG121" s="8"/>
      <c r="IWH121" s="8"/>
      <c r="IWI121" s="8"/>
      <c r="IWK121" s="8"/>
      <c r="IWL121" s="8"/>
      <c r="IWM121" s="29"/>
      <c r="IWN121" s="7"/>
      <c r="IWO121" s="7"/>
      <c r="IWP121" s="7"/>
      <c r="IWQ121" s="8"/>
      <c r="IWR121" s="8"/>
      <c r="IWS121" s="8"/>
      <c r="IWU121" s="8"/>
      <c r="IWV121" s="8"/>
      <c r="IWW121" s="29"/>
      <c r="IWX121" s="7"/>
      <c r="IWY121" s="7"/>
      <c r="IWZ121" s="7"/>
      <c r="IXA121" s="8"/>
      <c r="IXB121" s="8"/>
      <c r="IXC121" s="8"/>
      <c r="IXE121" s="8"/>
      <c r="IXF121" s="8"/>
      <c r="IXG121" s="29"/>
      <c r="IXH121" s="7"/>
      <c r="IXI121" s="7"/>
      <c r="IXJ121" s="7"/>
      <c r="IXK121" s="8"/>
      <c r="IXL121" s="8"/>
      <c r="IXM121" s="8"/>
      <c r="IXO121" s="8"/>
      <c r="IXP121" s="8"/>
      <c r="IXQ121" s="29"/>
      <c r="IXR121" s="7"/>
      <c r="IXS121" s="7"/>
      <c r="IXT121" s="7"/>
      <c r="IXU121" s="8"/>
      <c r="IXV121" s="8"/>
      <c r="IXW121" s="8"/>
      <c r="IXY121" s="8"/>
      <c r="IXZ121" s="8"/>
      <c r="IYA121" s="29"/>
      <c r="IYB121" s="7"/>
      <c r="IYC121" s="7"/>
      <c r="IYD121" s="7"/>
      <c r="IYE121" s="8"/>
      <c r="IYF121" s="8"/>
      <c r="IYG121" s="8"/>
      <c r="IYI121" s="8"/>
      <c r="IYJ121" s="8"/>
      <c r="IYK121" s="29"/>
      <c r="IYL121" s="7"/>
      <c r="IYM121" s="7"/>
      <c r="IYN121" s="7"/>
      <c r="IYO121" s="8"/>
      <c r="IYP121" s="8"/>
      <c r="IYQ121" s="8"/>
      <c r="IYS121" s="8"/>
      <c r="IYT121" s="8"/>
      <c r="IYU121" s="29"/>
      <c r="IYV121" s="7"/>
      <c r="IYW121" s="7"/>
      <c r="IYX121" s="7"/>
      <c r="IYY121" s="8"/>
      <c r="IYZ121" s="8"/>
      <c r="IZA121" s="8"/>
      <c r="IZC121" s="8"/>
      <c r="IZD121" s="8"/>
      <c r="IZE121" s="29"/>
      <c r="IZF121" s="7"/>
      <c r="IZG121" s="7"/>
      <c r="IZH121" s="7"/>
      <c r="IZI121" s="8"/>
      <c r="IZJ121" s="8"/>
      <c r="IZK121" s="8"/>
      <c r="IZM121" s="8"/>
      <c r="IZN121" s="8"/>
      <c r="IZO121" s="29"/>
      <c r="IZP121" s="7"/>
      <c r="IZQ121" s="7"/>
      <c r="IZR121" s="7"/>
      <c r="IZS121" s="8"/>
      <c r="IZT121" s="8"/>
      <c r="IZU121" s="8"/>
      <c r="IZW121" s="8"/>
      <c r="IZX121" s="8"/>
      <c r="IZY121" s="29"/>
      <c r="IZZ121" s="7"/>
      <c r="JAA121" s="7"/>
      <c r="JAB121" s="7"/>
      <c r="JAC121" s="8"/>
      <c r="JAD121" s="8"/>
      <c r="JAE121" s="8"/>
      <c r="JAG121" s="8"/>
      <c r="JAH121" s="8"/>
      <c r="JAI121" s="29"/>
      <c r="JAJ121" s="7"/>
      <c r="JAK121" s="7"/>
      <c r="JAL121" s="7"/>
      <c r="JAM121" s="8"/>
      <c r="JAN121" s="8"/>
      <c r="JAO121" s="8"/>
      <c r="JAQ121" s="8"/>
      <c r="JAR121" s="8"/>
      <c r="JAS121" s="29"/>
      <c r="JAT121" s="7"/>
      <c r="JAU121" s="7"/>
      <c r="JAV121" s="7"/>
      <c r="JAW121" s="8"/>
      <c r="JAX121" s="8"/>
      <c r="JAY121" s="8"/>
      <c r="JBA121" s="8"/>
      <c r="JBB121" s="8"/>
      <c r="JBC121" s="29"/>
      <c r="JBD121" s="7"/>
      <c r="JBE121" s="7"/>
      <c r="JBF121" s="7"/>
      <c r="JBG121" s="8"/>
      <c r="JBH121" s="8"/>
      <c r="JBI121" s="8"/>
      <c r="JBK121" s="8"/>
      <c r="JBL121" s="8"/>
      <c r="JBM121" s="29"/>
      <c r="JBN121" s="7"/>
      <c r="JBO121" s="7"/>
      <c r="JBP121" s="7"/>
      <c r="JBQ121" s="8"/>
      <c r="JBR121" s="8"/>
      <c r="JBS121" s="8"/>
      <c r="JBU121" s="8"/>
      <c r="JBV121" s="8"/>
      <c r="JBW121" s="29"/>
      <c r="JBX121" s="7"/>
      <c r="JBY121" s="7"/>
      <c r="JBZ121" s="7"/>
      <c r="JCA121" s="8"/>
      <c r="JCB121" s="8"/>
      <c r="JCC121" s="8"/>
      <c r="JCE121" s="8"/>
      <c r="JCF121" s="8"/>
      <c r="JCG121" s="29"/>
      <c r="JCH121" s="7"/>
      <c r="JCI121" s="7"/>
      <c r="JCJ121" s="7"/>
      <c r="JCK121" s="8"/>
      <c r="JCL121" s="8"/>
      <c r="JCM121" s="8"/>
      <c r="JCO121" s="8"/>
      <c r="JCP121" s="8"/>
      <c r="JCQ121" s="29"/>
      <c r="JCR121" s="7"/>
      <c r="JCS121" s="7"/>
      <c r="JCT121" s="7"/>
      <c r="JCU121" s="8"/>
      <c r="JCV121" s="8"/>
      <c r="JCW121" s="8"/>
      <c r="JCY121" s="8"/>
      <c r="JCZ121" s="8"/>
      <c r="JDA121" s="29"/>
      <c r="JDB121" s="7"/>
      <c r="JDC121" s="7"/>
      <c r="JDD121" s="7"/>
      <c r="JDE121" s="8"/>
      <c r="JDF121" s="8"/>
      <c r="JDG121" s="8"/>
      <c r="JDI121" s="8"/>
      <c r="JDJ121" s="8"/>
      <c r="JDK121" s="29"/>
      <c r="JDL121" s="7"/>
      <c r="JDM121" s="7"/>
      <c r="JDN121" s="7"/>
      <c r="JDO121" s="8"/>
      <c r="JDP121" s="8"/>
      <c r="JDQ121" s="8"/>
      <c r="JDS121" s="8"/>
      <c r="JDT121" s="8"/>
      <c r="JDU121" s="29"/>
      <c r="JDV121" s="7"/>
      <c r="JDW121" s="7"/>
      <c r="JDX121" s="7"/>
      <c r="JDY121" s="8"/>
      <c r="JDZ121" s="8"/>
      <c r="JEA121" s="8"/>
      <c r="JEC121" s="8"/>
      <c r="JED121" s="8"/>
      <c r="JEE121" s="29"/>
      <c r="JEF121" s="7"/>
      <c r="JEG121" s="7"/>
      <c r="JEH121" s="7"/>
      <c r="JEI121" s="8"/>
      <c r="JEJ121" s="8"/>
      <c r="JEK121" s="8"/>
      <c r="JEM121" s="8"/>
      <c r="JEN121" s="8"/>
      <c r="JEO121" s="29"/>
      <c r="JEP121" s="7"/>
      <c r="JEQ121" s="7"/>
      <c r="JER121" s="7"/>
      <c r="JES121" s="8"/>
      <c r="JET121" s="8"/>
      <c r="JEU121" s="8"/>
      <c r="JEW121" s="8"/>
      <c r="JEX121" s="8"/>
      <c r="JEY121" s="29"/>
      <c r="JEZ121" s="7"/>
      <c r="JFA121" s="7"/>
      <c r="JFB121" s="7"/>
      <c r="JFC121" s="8"/>
      <c r="JFD121" s="8"/>
      <c r="JFE121" s="8"/>
      <c r="JFG121" s="8"/>
      <c r="JFH121" s="8"/>
      <c r="JFI121" s="29"/>
      <c r="JFJ121" s="7"/>
      <c r="JFK121" s="7"/>
      <c r="JFL121" s="7"/>
      <c r="JFM121" s="8"/>
      <c r="JFN121" s="8"/>
      <c r="JFO121" s="8"/>
      <c r="JFQ121" s="8"/>
      <c r="JFR121" s="8"/>
      <c r="JFS121" s="29"/>
      <c r="JFT121" s="7"/>
      <c r="JFU121" s="7"/>
      <c r="JFV121" s="7"/>
      <c r="JFW121" s="8"/>
      <c r="JFX121" s="8"/>
      <c r="JFY121" s="8"/>
      <c r="JGA121" s="8"/>
      <c r="JGB121" s="8"/>
      <c r="JGC121" s="29"/>
      <c r="JGD121" s="7"/>
      <c r="JGE121" s="7"/>
      <c r="JGF121" s="7"/>
      <c r="JGG121" s="8"/>
      <c r="JGH121" s="8"/>
      <c r="JGI121" s="8"/>
      <c r="JGK121" s="8"/>
      <c r="JGL121" s="8"/>
      <c r="JGM121" s="29"/>
      <c r="JGN121" s="7"/>
      <c r="JGO121" s="7"/>
      <c r="JGP121" s="7"/>
      <c r="JGQ121" s="8"/>
      <c r="JGR121" s="8"/>
      <c r="JGS121" s="8"/>
      <c r="JGU121" s="8"/>
      <c r="JGV121" s="8"/>
      <c r="JGW121" s="29"/>
      <c r="JGX121" s="7"/>
      <c r="JGY121" s="7"/>
      <c r="JGZ121" s="7"/>
      <c r="JHA121" s="8"/>
      <c r="JHB121" s="8"/>
      <c r="JHC121" s="8"/>
      <c r="JHE121" s="8"/>
      <c r="JHF121" s="8"/>
      <c r="JHG121" s="29"/>
      <c r="JHH121" s="7"/>
      <c r="JHI121" s="7"/>
      <c r="JHJ121" s="7"/>
      <c r="JHK121" s="8"/>
      <c r="JHL121" s="8"/>
      <c r="JHM121" s="8"/>
      <c r="JHO121" s="8"/>
      <c r="JHP121" s="8"/>
      <c r="JHQ121" s="29"/>
      <c r="JHR121" s="7"/>
      <c r="JHS121" s="7"/>
      <c r="JHT121" s="7"/>
      <c r="JHU121" s="8"/>
      <c r="JHV121" s="8"/>
      <c r="JHW121" s="8"/>
      <c r="JHY121" s="8"/>
      <c r="JHZ121" s="8"/>
      <c r="JIA121" s="29"/>
      <c r="JIB121" s="7"/>
      <c r="JIC121" s="7"/>
      <c r="JID121" s="7"/>
      <c r="JIE121" s="8"/>
      <c r="JIF121" s="8"/>
      <c r="JIG121" s="8"/>
      <c r="JII121" s="8"/>
      <c r="JIJ121" s="8"/>
      <c r="JIK121" s="29"/>
      <c r="JIL121" s="7"/>
      <c r="JIM121" s="7"/>
      <c r="JIN121" s="7"/>
      <c r="JIO121" s="8"/>
      <c r="JIP121" s="8"/>
      <c r="JIQ121" s="8"/>
      <c r="JIS121" s="8"/>
      <c r="JIT121" s="8"/>
      <c r="JIU121" s="29"/>
      <c r="JIV121" s="7"/>
      <c r="JIW121" s="7"/>
      <c r="JIX121" s="7"/>
      <c r="JIY121" s="8"/>
      <c r="JIZ121" s="8"/>
      <c r="JJA121" s="8"/>
      <c r="JJC121" s="8"/>
      <c r="JJD121" s="8"/>
      <c r="JJE121" s="29"/>
      <c r="JJF121" s="7"/>
      <c r="JJG121" s="7"/>
      <c r="JJH121" s="7"/>
      <c r="JJI121" s="8"/>
      <c r="JJJ121" s="8"/>
      <c r="JJK121" s="8"/>
      <c r="JJM121" s="8"/>
      <c r="JJN121" s="8"/>
      <c r="JJO121" s="29"/>
      <c r="JJP121" s="7"/>
      <c r="JJQ121" s="7"/>
      <c r="JJR121" s="7"/>
      <c r="JJS121" s="8"/>
      <c r="JJT121" s="8"/>
      <c r="JJU121" s="8"/>
      <c r="JJW121" s="8"/>
      <c r="JJX121" s="8"/>
      <c r="JJY121" s="29"/>
      <c r="JJZ121" s="7"/>
      <c r="JKA121" s="7"/>
      <c r="JKB121" s="7"/>
      <c r="JKC121" s="8"/>
      <c r="JKD121" s="8"/>
      <c r="JKE121" s="8"/>
      <c r="JKG121" s="8"/>
      <c r="JKH121" s="8"/>
      <c r="JKI121" s="29"/>
      <c r="JKJ121" s="7"/>
      <c r="JKK121" s="7"/>
      <c r="JKL121" s="7"/>
      <c r="JKM121" s="8"/>
      <c r="JKN121" s="8"/>
      <c r="JKO121" s="8"/>
      <c r="JKQ121" s="8"/>
      <c r="JKR121" s="8"/>
      <c r="JKS121" s="29"/>
      <c r="JKT121" s="7"/>
      <c r="JKU121" s="7"/>
      <c r="JKV121" s="7"/>
      <c r="JKW121" s="8"/>
      <c r="JKX121" s="8"/>
      <c r="JKY121" s="8"/>
      <c r="JLA121" s="8"/>
      <c r="JLB121" s="8"/>
      <c r="JLC121" s="29"/>
      <c r="JLD121" s="7"/>
      <c r="JLE121" s="7"/>
      <c r="JLF121" s="7"/>
      <c r="JLG121" s="8"/>
      <c r="JLH121" s="8"/>
      <c r="JLI121" s="8"/>
      <c r="JLK121" s="8"/>
      <c r="JLL121" s="8"/>
      <c r="JLM121" s="29"/>
      <c r="JLN121" s="7"/>
      <c r="JLO121" s="7"/>
      <c r="JLP121" s="7"/>
      <c r="JLQ121" s="8"/>
      <c r="JLR121" s="8"/>
      <c r="JLS121" s="8"/>
      <c r="JLU121" s="8"/>
      <c r="JLV121" s="8"/>
      <c r="JLW121" s="29"/>
      <c r="JLX121" s="7"/>
      <c r="JLY121" s="7"/>
      <c r="JLZ121" s="7"/>
      <c r="JMA121" s="8"/>
      <c r="JMB121" s="8"/>
      <c r="JMC121" s="8"/>
      <c r="JME121" s="8"/>
      <c r="JMF121" s="8"/>
      <c r="JMG121" s="29"/>
      <c r="JMH121" s="7"/>
      <c r="JMI121" s="7"/>
      <c r="JMJ121" s="7"/>
      <c r="JMK121" s="8"/>
      <c r="JML121" s="8"/>
      <c r="JMM121" s="8"/>
      <c r="JMO121" s="8"/>
      <c r="JMP121" s="8"/>
      <c r="JMQ121" s="29"/>
      <c r="JMR121" s="7"/>
      <c r="JMS121" s="7"/>
      <c r="JMT121" s="7"/>
      <c r="JMU121" s="8"/>
      <c r="JMV121" s="8"/>
      <c r="JMW121" s="8"/>
      <c r="JMY121" s="8"/>
      <c r="JMZ121" s="8"/>
      <c r="JNA121" s="29"/>
      <c r="JNB121" s="7"/>
      <c r="JNC121" s="7"/>
      <c r="JND121" s="7"/>
      <c r="JNE121" s="8"/>
      <c r="JNF121" s="8"/>
      <c r="JNG121" s="8"/>
      <c r="JNI121" s="8"/>
      <c r="JNJ121" s="8"/>
      <c r="JNK121" s="29"/>
      <c r="JNL121" s="7"/>
      <c r="JNM121" s="7"/>
      <c r="JNN121" s="7"/>
      <c r="JNO121" s="8"/>
      <c r="JNP121" s="8"/>
      <c r="JNQ121" s="8"/>
      <c r="JNS121" s="8"/>
      <c r="JNT121" s="8"/>
      <c r="JNU121" s="29"/>
      <c r="JNV121" s="7"/>
      <c r="JNW121" s="7"/>
      <c r="JNX121" s="7"/>
      <c r="JNY121" s="8"/>
      <c r="JNZ121" s="8"/>
      <c r="JOA121" s="8"/>
      <c r="JOC121" s="8"/>
      <c r="JOD121" s="8"/>
      <c r="JOE121" s="29"/>
      <c r="JOF121" s="7"/>
      <c r="JOG121" s="7"/>
      <c r="JOH121" s="7"/>
      <c r="JOI121" s="8"/>
      <c r="JOJ121" s="8"/>
      <c r="JOK121" s="8"/>
      <c r="JOM121" s="8"/>
      <c r="JON121" s="8"/>
      <c r="JOO121" s="29"/>
      <c r="JOP121" s="7"/>
      <c r="JOQ121" s="7"/>
      <c r="JOR121" s="7"/>
      <c r="JOS121" s="8"/>
      <c r="JOT121" s="8"/>
      <c r="JOU121" s="8"/>
      <c r="JOW121" s="8"/>
      <c r="JOX121" s="8"/>
      <c r="JOY121" s="29"/>
      <c r="JOZ121" s="7"/>
      <c r="JPA121" s="7"/>
      <c r="JPB121" s="7"/>
      <c r="JPC121" s="8"/>
      <c r="JPD121" s="8"/>
      <c r="JPE121" s="8"/>
      <c r="JPG121" s="8"/>
      <c r="JPH121" s="8"/>
      <c r="JPI121" s="29"/>
      <c r="JPJ121" s="7"/>
      <c r="JPK121" s="7"/>
      <c r="JPL121" s="7"/>
      <c r="JPM121" s="8"/>
      <c r="JPN121" s="8"/>
      <c r="JPO121" s="8"/>
      <c r="JPQ121" s="8"/>
      <c r="JPR121" s="8"/>
      <c r="JPS121" s="29"/>
      <c r="JPT121" s="7"/>
      <c r="JPU121" s="7"/>
      <c r="JPV121" s="7"/>
      <c r="JPW121" s="8"/>
      <c r="JPX121" s="8"/>
      <c r="JPY121" s="8"/>
      <c r="JQA121" s="8"/>
      <c r="JQB121" s="8"/>
      <c r="JQC121" s="29"/>
      <c r="JQD121" s="7"/>
      <c r="JQE121" s="7"/>
      <c r="JQF121" s="7"/>
      <c r="JQG121" s="8"/>
      <c r="JQH121" s="8"/>
      <c r="JQI121" s="8"/>
      <c r="JQK121" s="8"/>
      <c r="JQL121" s="8"/>
      <c r="JQM121" s="29"/>
      <c r="JQN121" s="7"/>
      <c r="JQO121" s="7"/>
      <c r="JQP121" s="7"/>
      <c r="JQQ121" s="8"/>
      <c r="JQR121" s="8"/>
      <c r="JQS121" s="8"/>
      <c r="JQU121" s="8"/>
      <c r="JQV121" s="8"/>
      <c r="JQW121" s="29"/>
      <c r="JQX121" s="7"/>
      <c r="JQY121" s="7"/>
      <c r="JQZ121" s="7"/>
      <c r="JRA121" s="8"/>
      <c r="JRB121" s="8"/>
      <c r="JRC121" s="8"/>
      <c r="JRE121" s="8"/>
      <c r="JRF121" s="8"/>
      <c r="JRG121" s="29"/>
      <c r="JRH121" s="7"/>
      <c r="JRI121" s="7"/>
      <c r="JRJ121" s="7"/>
      <c r="JRK121" s="8"/>
      <c r="JRL121" s="8"/>
      <c r="JRM121" s="8"/>
      <c r="JRO121" s="8"/>
      <c r="JRP121" s="8"/>
      <c r="JRQ121" s="29"/>
      <c r="JRR121" s="7"/>
      <c r="JRS121" s="7"/>
      <c r="JRT121" s="7"/>
      <c r="JRU121" s="8"/>
      <c r="JRV121" s="8"/>
      <c r="JRW121" s="8"/>
      <c r="JRY121" s="8"/>
      <c r="JRZ121" s="8"/>
      <c r="JSA121" s="29"/>
      <c r="JSB121" s="7"/>
      <c r="JSC121" s="7"/>
      <c r="JSD121" s="7"/>
      <c r="JSE121" s="8"/>
      <c r="JSF121" s="8"/>
      <c r="JSG121" s="8"/>
      <c r="JSI121" s="8"/>
      <c r="JSJ121" s="8"/>
      <c r="JSK121" s="29"/>
      <c r="JSL121" s="7"/>
      <c r="JSM121" s="7"/>
      <c r="JSN121" s="7"/>
      <c r="JSO121" s="8"/>
      <c r="JSP121" s="8"/>
      <c r="JSQ121" s="8"/>
      <c r="JSS121" s="8"/>
      <c r="JST121" s="8"/>
      <c r="JSU121" s="29"/>
      <c r="JSV121" s="7"/>
      <c r="JSW121" s="7"/>
      <c r="JSX121" s="7"/>
      <c r="JSY121" s="8"/>
      <c r="JSZ121" s="8"/>
      <c r="JTA121" s="8"/>
      <c r="JTC121" s="8"/>
      <c r="JTD121" s="8"/>
      <c r="JTE121" s="29"/>
      <c r="JTF121" s="7"/>
      <c r="JTG121" s="7"/>
      <c r="JTH121" s="7"/>
      <c r="JTI121" s="8"/>
      <c r="JTJ121" s="8"/>
      <c r="JTK121" s="8"/>
      <c r="JTM121" s="8"/>
      <c r="JTN121" s="8"/>
      <c r="JTO121" s="29"/>
      <c r="JTP121" s="7"/>
      <c r="JTQ121" s="7"/>
      <c r="JTR121" s="7"/>
      <c r="JTS121" s="8"/>
      <c r="JTT121" s="8"/>
      <c r="JTU121" s="8"/>
      <c r="JTW121" s="8"/>
      <c r="JTX121" s="8"/>
      <c r="JTY121" s="29"/>
      <c r="JTZ121" s="7"/>
      <c r="JUA121" s="7"/>
      <c r="JUB121" s="7"/>
      <c r="JUC121" s="8"/>
      <c r="JUD121" s="8"/>
      <c r="JUE121" s="8"/>
      <c r="JUG121" s="8"/>
      <c r="JUH121" s="8"/>
      <c r="JUI121" s="29"/>
      <c r="JUJ121" s="7"/>
      <c r="JUK121" s="7"/>
      <c r="JUL121" s="7"/>
      <c r="JUM121" s="8"/>
      <c r="JUN121" s="8"/>
      <c r="JUO121" s="8"/>
      <c r="JUQ121" s="8"/>
      <c r="JUR121" s="8"/>
      <c r="JUS121" s="29"/>
      <c r="JUT121" s="7"/>
      <c r="JUU121" s="7"/>
      <c r="JUV121" s="7"/>
      <c r="JUW121" s="8"/>
      <c r="JUX121" s="8"/>
      <c r="JUY121" s="8"/>
      <c r="JVA121" s="8"/>
      <c r="JVB121" s="8"/>
      <c r="JVC121" s="29"/>
      <c r="JVD121" s="7"/>
      <c r="JVE121" s="7"/>
      <c r="JVF121" s="7"/>
      <c r="JVG121" s="8"/>
      <c r="JVH121" s="8"/>
      <c r="JVI121" s="8"/>
      <c r="JVK121" s="8"/>
      <c r="JVL121" s="8"/>
      <c r="JVM121" s="29"/>
      <c r="JVN121" s="7"/>
      <c r="JVO121" s="7"/>
      <c r="JVP121" s="7"/>
      <c r="JVQ121" s="8"/>
      <c r="JVR121" s="8"/>
      <c r="JVS121" s="8"/>
      <c r="JVU121" s="8"/>
      <c r="JVV121" s="8"/>
      <c r="JVW121" s="29"/>
      <c r="JVX121" s="7"/>
      <c r="JVY121" s="7"/>
      <c r="JVZ121" s="7"/>
      <c r="JWA121" s="8"/>
      <c r="JWB121" s="8"/>
      <c r="JWC121" s="8"/>
      <c r="JWE121" s="8"/>
      <c r="JWF121" s="8"/>
      <c r="JWG121" s="29"/>
      <c r="JWH121" s="7"/>
      <c r="JWI121" s="7"/>
      <c r="JWJ121" s="7"/>
      <c r="JWK121" s="8"/>
      <c r="JWL121" s="8"/>
      <c r="JWM121" s="8"/>
      <c r="JWO121" s="8"/>
      <c r="JWP121" s="8"/>
      <c r="JWQ121" s="29"/>
      <c r="JWR121" s="7"/>
      <c r="JWS121" s="7"/>
      <c r="JWT121" s="7"/>
      <c r="JWU121" s="8"/>
      <c r="JWV121" s="8"/>
      <c r="JWW121" s="8"/>
      <c r="JWY121" s="8"/>
      <c r="JWZ121" s="8"/>
      <c r="JXA121" s="29"/>
      <c r="JXB121" s="7"/>
      <c r="JXC121" s="7"/>
      <c r="JXD121" s="7"/>
      <c r="JXE121" s="8"/>
      <c r="JXF121" s="8"/>
      <c r="JXG121" s="8"/>
      <c r="JXI121" s="8"/>
      <c r="JXJ121" s="8"/>
      <c r="JXK121" s="29"/>
      <c r="JXL121" s="7"/>
      <c r="JXM121" s="7"/>
      <c r="JXN121" s="7"/>
      <c r="JXO121" s="8"/>
      <c r="JXP121" s="8"/>
      <c r="JXQ121" s="8"/>
      <c r="JXS121" s="8"/>
      <c r="JXT121" s="8"/>
      <c r="JXU121" s="29"/>
      <c r="JXV121" s="7"/>
      <c r="JXW121" s="7"/>
      <c r="JXX121" s="7"/>
      <c r="JXY121" s="8"/>
      <c r="JXZ121" s="8"/>
      <c r="JYA121" s="8"/>
      <c r="JYC121" s="8"/>
      <c r="JYD121" s="8"/>
      <c r="JYE121" s="29"/>
      <c r="JYF121" s="7"/>
      <c r="JYG121" s="7"/>
      <c r="JYH121" s="7"/>
      <c r="JYI121" s="8"/>
      <c r="JYJ121" s="8"/>
      <c r="JYK121" s="8"/>
      <c r="JYM121" s="8"/>
      <c r="JYN121" s="8"/>
      <c r="JYO121" s="29"/>
      <c r="JYP121" s="7"/>
      <c r="JYQ121" s="7"/>
      <c r="JYR121" s="7"/>
      <c r="JYS121" s="8"/>
      <c r="JYT121" s="8"/>
      <c r="JYU121" s="8"/>
      <c r="JYW121" s="8"/>
      <c r="JYX121" s="8"/>
      <c r="JYY121" s="29"/>
      <c r="JYZ121" s="7"/>
      <c r="JZA121" s="7"/>
      <c r="JZB121" s="7"/>
      <c r="JZC121" s="8"/>
      <c r="JZD121" s="8"/>
      <c r="JZE121" s="8"/>
      <c r="JZG121" s="8"/>
      <c r="JZH121" s="8"/>
      <c r="JZI121" s="29"/>
      <c r="JZJ121" s="7"/>
      <c r="JZK121" s="7"/>
      <c r="JZL121" s="7"/>
      <c r="JZM121" s="8"/>
      <c r="JZN121" s="8"/>
      <c r="JZO121" s="8"/>
      <c r="JZQ121" s="8"/>
      <c r="JZR121" s="8"/>
      <c r="JZS121" s="29"/>
      <c r="JZT121" s="7"/>
      <c r="JZU121" s="7"/>
      <c r="JZV121" s="7"/>
      <c r="JZW121" s="8"/>
      <c r="JZX121" s="8"/>
      <c r="JZY121" s="8"/>
      <c r="KAA121" s="8"/>
      <c r="KAB121" s="8"/>
      <c r="KAC121" s="29"/>
      <c r="KAD121" s="7"/>
      <c r="KAE121" s="7"/>
      <c r="KAF121" s="7"/>
      <c r="KAG121" s="8"/>
      <c r="KAH121" s="8"/>
      <c r="KAI121" s="8"/>
      <c r="KAK121" s="8"/>
      <c r="KAL121" s="8"/>
      <c r="KAM121" s="29"/>
      <c r="KAN121" s="7"/>
      <c r="KAO121" s="7"/>
      <c r="KAP121" s="7"/>
      <c r="KAQ121" s="8"/>
      <c r="KAR121" s="8"/>
      <c r="KAS121" s="8"/>
      <c r="KAU121" s="8"/>
      <c r="KAV121" s="8"/>
      <c r="KAW121" s="29"/>
      <c r="KAX121" s="7"/>
      <c r="KAY121" s="7"/>
      <c r="KAZ121" s="7"/>
      <c r="KBA121" s="8"/>
      <c r="KBB121" s="8"/>
      <c r="KBC121" s="8"/>
      <c r="KBE121" s="8"/>
      <c r="KBF121" s="8"/>
      <c r="KBG121" s="29"/>
      <c r="KBH121" s="7"/>
      <c r="KBI121" s="7"/>
      <c r="KBJ121" s="7"/>
      <c r="KBK121" s="8"/>
      <c r="KBL121" s="8"/>
      <c r="KBM121" s="8"/>
      <c r="KBO121" s="8"/>
      <c r="KBP121" s="8"/>
      <c r="KBQ121" s="29"/>
      <c r="KBR121" s="7"/>
      <c r="KBS121" s="7"/>
      <c r="KBT121" s="7"/>
      <c r="KBU121" s="8"/>
      <c r="KBV121" s="8"/>
      <c r="KBW121" s="8"/>
      <c r="KBY121" s="8"/>
      <c r="KBZ121" s="8"/>
      <c r="KCA121" s="29"/>
      <c r="KCB121" s="7"/>
      <c r="KCC121" s="7"/>
      <c r="KCD121" s="7"/>
      <c r="KCE121" s="8"/>
      <c r="KCF121" s="8"/>
      <c r="KCG121" s="8"/>
      <c r="KCI121" s="8"/>
      <c r="KCJ121" s="8"/>
      <c r="KCK121" s="29"/>
      <c r="KCL121" s="7"/>
      <c r="KCM121" s="7"/>
      <c r="KCN121" s="7"/>
      <c r="KCO121" s="8"/>
      <c r="KCP121" s="8"/>
      <c r="KCQ121" s="8"/>
      <c r="KCS121" s="8"/>
      <c r="KCT121" s="8"/>
      <c r="KCU121" s="29"/>
      <c r="KCV121" s="7"/>
      <c r="KCW121" s="7"/>
      <c r="KCX121" s="7"/>
      <c r="KCY121" s="8"/>
      <c r="KCZ121" s="8"/>
      <c r="KDA121" s="8"/>
      <c r="KDC121" s="8"/>
      <c r="KDD121" s="8"/>
      <c r="KDE121" s="29"/>
      <c r="KDF121" s="7"/>
      <c r="KDG121" s="7"/>
      <c r="KDH121" s="7"/>
      <c r="KDI121" s="8"/>
      <c r="KDJ121" s="8"/>
      <c r="KDK121" s="8"/>
      <c r="KDM121" s="8"/>
      <c r="KDN121" s="8"/>
      <c r="KDO121" s="29"/>
      <c r="KDP121" s="7"/>
      <c r="KDQ121" s="7"/>
      <c r="KDR121" s="7"/>
      <c r="KDS121" s="8"/>
      <c r="KDT121" s="8"/>
      <c r="KDU121" s="8"/>
      <c r="KDW121" s="8"/>
      <c r="KDX121" s="8"/>
      <c r="KDY121" s="29"/>
      <c r="KDZ121" s="7"/>
      <c r="KEA121" s="7"/>
      <c r="KEB121" s="7"/>
      <c r="KEC121" s="8"/>
      <c r="KED121" s="8"/>
      <c r="KEE121" s="8"/>
      <c r="KEG121" s="8"/>
      <c r="KEH121" s="8"/>
      <c r="KEI121" s="29"/>
      <c r="KEJ121" s="7"/>
      <c r="KEK121" s="7"/>
      <c r="KEL121" s="7"/>
      <c r="KEM121" s="8"/>
      <c r="KEN121" s="8"/>
      <c r="KEO121" s="8"/>
      <c r="KEQ121" s="8"/>
      <c r="KER121" s="8"/>
      <c r="KES121" s="29"/>
      <c r="KET121" s="7"/>
      <c r="KEU121" s="7"/>
      <c r="KEV121" s="7"/>
      <c r="KEW121" s="8"/>
      <c r="KEX121" s="8"/>
      <c r="KEY121" s="8"/>
      <c r="KFA121" s="8"/>
      <c r="KFB121" s="8"/>
      <c r="KFC121" s="29"/>
      <c r="KFD121" s="7"/>
      <c r="KFE121" s="7"/>
      <c r="KFF121" s="7"/>
      <c r="KFG121" s="8"/>
      <c r="KFH121" s="8"/>
      <c r="KFI121" s="8"/>
      <c r="KFK121" s="8"/>
      <c r="KFL121" s="8"/>
      <c r="KFM121" s="29"/>
      <c r="KFN121" s="7"/>
      <c r="KFO121" s="7"/>
      <c r="KFP121" s="7"/>
      <c r="KFQ121" s="8"/>
      <c r="KFR121" s="8"/>
      <c r="KFS121" s="8"/>
      <c r="KFU121" s="8"/>
      <c r="KFV121" s="8"/>
      <c r="KFW121" s="29"/>
      <c r="KFX121" s="7"/>
      <c r="KFY121" s="7"/>
      <c r="KFZ121" s="7"/>
      <c r="KGA121" s="8"/>
      <c r="KGB121" s="8"/>
      <c r="KGC121" s="8"/>
      <c r="KGE121" s="8"/>
      <c r="KGF121" s="8"/>
      <c r="KGG121" s="29"/>
      <c r="KGH121" s="7"/>
      <c r="KGI121" s="7"/>
      <c r="KGJ121" s="7"/>
      <c r="KGK121" s="8"/>
      <c r="KGL121" s="8"/>
      <c r="KGM121" s="8"/>
      <c r="KGO121" s="8"/>
      <c r="KGP121" s="8"/>
      <c r="KGQ121" s="29"/>
      <c r="KGR121" s="7"/>
      <c r="KGS121" s="7"/>
      <c r="KGT121" s="7"/>
      <c r="KGU121" s="8"/>
      <c r="KGV121" s="8"/>
      <c r="KGW121" s="8"/>
      <c r="KGY121" s="8"/>
      <c r="KGZ121" s="8"/>
      <c r="KHA121" s="29"/>
      <c r="KHB121" s="7"/>
      <c r="KHC121" s="7"/>
      <c r="KHD121" s="7"/>
      <c r="KHE121" s="8"/>
      <c r="KHF121" s="8"/>
      <c r="KHG121" s="8"/>
      <c r="KHI121" s="8"/>
      <c r="KHJ121" s="8"/>
      <c r="KHK121" s="29"/>
      <c r="KHL121" s="7"/>
      <c r="KHM121" s="7"/>
      <c r="KHN121" s="7"/>
      <c r="KHO121" s="8"/>
      <c r="KHP121" s="8"/>
      <c r="KHQ121" s="8"/>
      <c r="KHS121" s="8"/>
      <c r="KHT121" s="8"/>
      <c r="KHU121" s="29"/>
      <c r="KHV121" s="7"/>
      <c r="KHW121" s="7"/>
      <c r="KHX121" s="7"/>
      <c r="KHY121" s="8"/>
      <c r="KHZ121" s="8"/>
      <c r="KIA121" s="8"/>
      <c r="KIC121" s="8"/>
      <c r="KID121" s="8"/>
      <c r="KIE121" s="29"/>
      <c r="KIF121" s="7"/>
      <c r="KIG121" s="7"/>
      <c r="KIH121" s="7"/>
      <c r="KII121" s="8"/>
      <c r="KIJ121" s="8"/>
      <c r="KIK121" s="8"/>
      <c r="KIM121" s="8"/>
      <c r="KIN121" s="8"/>
      <c r="KIO121" s="29"/>
      <c r="KIP121" s="7"/>
      <c r="KIQ121" s="7"/>
      <c r="KIR121" s="7"/>
      <c r="KIS121" s="8"/>
      <c r="KIT121" s="8"/>
      <c r="KIU121" s="8"/>
      <c r="KIW121" s="8"/>
      <c r="KIX121" s="8"/>
      <c r="KIY121" s="29"/>
      <c r="KIZ121" s="7"/>
      <c r="KJA121" s="7"/>
      <c r="KJB121" s="7"/>
      <c r="KJC121" s="8"/>
      <c r="KJD121" s="8"/>
      <c r="KJE121" s="8"/>
      <c r="KJG121" s="8"/>
      <c r="KJH121" s="8"/>
      <c r="KJI121" s="29"/>
      <c r="KJJ121" s="7"/>
      <c r="KJK121" s="7"/>
      <c r="KJL121" s="7"/>
      <c r="KJM121" s="8"/>
      <c r="KJN121" s="8"/>
      <c r="KJO121" s="8"/>
      <c r="KJQ121" s="8"/>
      <c r="KJR121" s="8"/>
      <c r="KJS121" s="29"/>
      <c r="KJT121" s="7"/>
      <c r="KJU121" s="7"/>
      <c r="KJV121" s="7"/>
      <c r="KJW121" s="8"/>
      <c r="KJX121" s="8"/>
      <c r="KJY121" s="8"/>
      <c r="KKA121" s="8"/>
      <c r="KKB121" s="8"/>
      <c r="KKC121" s="29"/>
      <c r="KKD121" s="7"/>
      <c r="KKE121" s="7"/>
      <c r="KKF121" s="7"/>
      <c r="KKG121" s="8"/>
      <c r="KKH121" s="8"/>
      <c r="KKI121" s="8"/>
      <c r="KKK121" s="8"/>
      <c r="KKL121" s="8"/>
      <c r="KKM121" s="29"/>
      <c r="KKN121" s="7"/>
      <c r="KKO121" s="7"/>
      <c r="KKP121" s="7"/>
      <c r="KKQ121" s="8"/>
      <c r="KKR121" s="8"/>
      <c r="KKS121" s="8"/>
      <c r="KKU121" s="8"/>
      <c r="KKV121" s="8"/>
      <c r="KKW121" s="29"/>
      <c r="KKX121" s="7"/>
      <c r="KKY121" s="7"/>
      <c r="KKZ121" s="7"/>
      <c r="KLA121" s="8"/>
      <c r="KLB121" s="8"/>
      <c r="KLC121" s="8"/>
      <c r="KLE121" s="8"/>
      <c r="KLF121" s="8"/>
      <c r="KLG121" s="29"/>
      <c r="KLH121" s="7"/>
      <c r="KLI121" s="7"/>
      <c r="KLJ121" s="7"/>
      <c r="KLK121" s="8"/>
      <c r="KLL121" s="8"/>
      <c r="KLM121" s="8"/>
      <c r="KLO121" s="8"/>
      <c r="KLP121" s="8"/>
      <c r="KLQ121" s="29"/>
      <c r="KLR121" s="7"/>
      <c r="KLS121" s="7"/>
      <c r="KLT121" s="7"/>
      <c r="KLU121" s="8"/>
      <c r="KLV121" s="8"/>
      <c r="KLW121" s="8"/>
      <c r="KLY121" s="8"/>
      <c r="KLZ121" s="8"/>
      <c r="KMA121" s="29"/>
      <c r="KMB121" s="7"/>
      <c r="KMC121" s="7"/>
      <c r="KMD121" s="7"/>
      <c r="KME121" s="8"/>
      <c r="KMF121" s="8"/>
      <c r="KMG121" s="8"/>
      <c r="KMI121" s="8"/>
      <c r="KMJ121" s="8"/>
      <c r="KMK121" s="29"/>
      <c r="KML121" s="7"/>
      <c r="KMM121" s="7"/>
      <c r="KMN121" s="7"/>
      <c r="KMO121" s="8"/>
      <c r="KMP121" s="8"/>
      <c r="KMQ121" s="8"/>
      <c r="KMS121" s="8"/>
      <c r="KMT121" s="8"/>
      <c r="KMU121" s="29"/>
      <c r="KMV121" s="7"/>
      <c r="KMW121" s="7"/>
      <c r="KMX121" s="7"/>
      <c r="KMY121" s="8"/>
      <c r="KMZ121" s="8"/>
      <c r="KNA121" s="8"/>
      <c r="KNC121" s="8"/>
      <c r="KND121" s="8"/>
      <c r="KNE121" s="29"/>
      <c r="KNF121" s="7"/>
      <c r="KNG121" s="7"/>
      <c r="KNH121" s="7"/>
      <c r="KNI121" s="8"/>
      <c r="KNJ121" s="8"/>
      <c r="KNK121" s="8"/>
      <c r="KNM121" s="8"/>
      <c r="KNN121" s="8"/>
      <c r="KNO121" s="29"/>
      <c r="KNP121" s="7"/>
      <c r="KNQ121" s="7"/>
      <c r="KNR121" s="7"/>
      <c r="KNS121" s="8"/>
      <c r="KNT121" s="8"/>
      <c r="KNU121" s="8"/>
      <c r="KNW121" s="8"/>
      <c r="KNX121" s="8"/>
      <c r="KNY121" s="29"/>
      <c r="KNZ121" s="7"/>
      <c r="KOA121" s="7"/>
      <c r="KOB121" s="7"/>
      <c r="KOC121" s="8"/>
      <c r="KOD121" s="8"/>
      <c r="KOE121" s="8"/>
      <c r="KOG121" s="8"/>
      <c r="KOH121" s="8"/>
      <c r="KOI121" s="29"/>
      <c r="KOJ121" s="7"/>
      <c r="KOK121" s="7"/>
      <c r="KOL121" s="7"/>
      <c r="KOM121" s="8"/>
      <c r="KON121" s="8"/>
      <c r="KOO121" s="8"/>
      <c r="KOQ121" s="8"/>
      <c r="KOR121" s="8"/>
      <c r="KOS121" s="29"/>
      <c r="KOT121" s="7"/>
      <c r="KOU121" s="7"/>
      <c r="KOV121" s="7"/>
      <c r="KOW121" s="8"/>
      <c r="KOX121" s="8"/>
      <c r="KOY121" s="8"/>
      <c r="KPA121" s="8"/>
      <c r="KPB121" s="8"/>
      <c r="KPC121" s="29"/>
      <c r="KPD121" s="7"/>
      <c r="KPE121" s="7"/>
      <c r="KPF121" s="7"/>
      <c r="KPG121" s="8"/>
      <c r="KPH121" s="8"/>
      <c r="KPI121" s="8"/>
      <c r="KPK121" s="8"/>
      <c r="KPL121" s="8"/>
      <c r="KPM121" s="29"/>
      <c r="KPN121" s="7"/>
      <c r="KPO121" s="7"/>
      <c r="KPP121" s="7"/>
      <c r="KPQ121" s="8"/>
      <c r="KPR121" s="8"/>
      <c r="KPS121" s="8"/>
      <c r="KPU121" s="8"/>
      <c r="KPV121" s="8"/>
      <c r="KPW121" s="29"/>
      <c r="KPX121" s="7"/>
      <c r="KPY121" s="7"/>
      <c r="KPZ121" s="7"/>
      <c r="KQA121" s="8"/>
      <c r="KQB121" s="8"/>
      <c r="KQC121" s="8"/>
      <c r="KQE121" s="8"/>
      <c r="KQF121" s="8"/>
      <c r="KQG121" s="29"/>
      <c r="KQH121" s="7"/>
      <c r="KQI121" s="7"/>
      <c r="KQJ121" s="7"/>
      <c r="KQK121" s="8"/>
      <c r="KQL121" s="8"/>
      <c r="KQM121" s="8"/>
      <c r="KQO121" s="8"/>
      <c r="KQP121" s="8"/>
      <c r="KQQ121" s="29"/>
      <c r="KQR121" s="7"/>
      <c r="KQS121" s="7"/>
      <c r="KQT121" s="7"/>
      <c r="KQU121" s="8"/>
      <c r="KQV121" s="8"/>
      <c r="KQW121" s="8"/>
      <c r="KQY121" s="8"/>
      <c r="KQZ121" s="8"/>
      <c r="KRA121" s="29"/>
      <c r="KRB121" s="7"/>
      <c r="KRC121" s="7"/>
      <c r="KRD121" s="7"/>
      <c r="KRE121" s="8"/>
      <c r="KRF121" s="8"/>
      <c r="KRG121" s="8"/>
      <c r="KRI121" s="8"/>
      <c r="KRJ121" s="8"/>
      <c r="KRK121" s="29"/>
      <c r="KRL121" s="7"/>
      <c r="KRM121" s="7"/>
      <c r="KRN121" s="7"/>
      <c r="KRO121" s="8"/>
      <c r="KRP121" s="8"/>
      <c r="KRQ121" s="8"/>
      <c r="KRS121" s="8"/>
      <c r="KRT121" s="8"/>
      <c r="KRU121" s="29"/>
      <c r="KRV121" s="7"/>
      <c r="KRW121" s="7"/>
      <c r="KRX121" s="7"/>
      <c r="KRY121" s="8"/>
      <c r="KRZ121" s="8"/>
      <c r="KSA121" s="8"/>
      <c r="KSC121" s="8"/>
      <c r="KSD121" s="8"/>
      <c r="KSE121" s="29"/>
      <c r="KSF121" s="7"/>
      <c r="KSG121" s="7"/>
      <c r="KSH121" s="7"/>
      <c r="KSI121" s="8"/>
      <c r="KSJ121" s="8"/>
      <c r="KSK121" s="8"/>
      <c r="KSM121" s="8"/>
      <c r="KSN121" s="8"/>
      <c r="KSO121" s="29"/>
      <c r="KSP121" s="7"/>
      <c r="KSQ121" s="7"/>
      <c r="KSR121" s="7"/>
      <c r="KSS121" s="8"/>
      <c r="KST121" s="8"/>
      <c r="KSU121" s="8"/>
      <c r="KSW121" s="8"/>
      <c r="KSX121" s="8"/>
      <c r="KSY121" s="29"/>
      <c r="KSZ121" s="7"/>
      <c r="KTA121" s="7"/>
      <c r="KTB121" s="7"/>
      <c r="KTC121" s="8"/>
      <c r="KTD121" s="8"/>
      <c r="KTE121" s="8"/>
      <c r="KTG121" s="8"/>
      <c r="KTH121" s="8"/>
      <c r="KTI121" s="29"/>
      <c r="KTJ121" s="7"/>
      <c r="KTK121" s="7"/>
      <c r="KTL121" s="7"/>
      <c r="KTM121" s="8"/>
      <c r="KTN121" s="8"/>
      <c r="KTO121" s="8"/>
      <c r="KTQ121" s="8"/>
      <c r="KTR121" s="8"/>
      <c r="KTS121" s="29"/>
      <c r="KTT121" s="7"/>
      <c r="KTU121" s="7"/>
      <c r="KTV121" s="7"/>
      <c r="KTW121" s="8"/>
      <c r="KTX121" s="8"/>
      <c r="KTY121" s="8"/>
      <c r="KUA121" s="8"/>
      <c r="KUB121" s="8"/>
      <c r="KUC121" s="29"/>
      <c r="KUD121" s="7"/>
      <c r="KUE121" s="7"/>
      <c r="KUF121" s="7"/>
      <c r="KUG121" s="8"/>
      <c r="KUH121" s="8"/>
      <c r="KUI121" s="8"/>
      <c r="KUK121" s="8"/>
      <c r="KUL121" s="8"/>
      <c r="KUM121" s="29"/>
      <c r="KUN121" s="7"/>
      <c r="KUO121" s="7"/>
      <c r="KUP121" s="7"/>
      <c r="KUQ121" s="8"/>
      <c r="KUR121" s="8"/>
      <c r="KUS121" s="8"/>
      <c r="KUU121" s="8"/>
      <c r="KUV121" s="8"/>
      <c r="KUW121" s="29"/>
      <c r="KUX121" s="7"/>
      <c r="KUY121" s="7"/>
      <c r="KUZ121" s="7"/>
      <c r="KVA121" s="8"/>
      <c r="KVB121" s="8"/>
      <c r="KVC121" s="8"/>
      <c r="KVE121" s="8"/>
      <c r="KVF121" s="8"/>
      <c r="KVG121" s="29"/>
      <c r="KVH121" s="7"/>
      <c r="KVI121" s="7"/>
      <c r="KVJ121" s="7"/>
      <c r="KVK121" s="8"/>
      <c r="KVL121" s="8"/>
      <c r="KVM121" s="8"/>
      <c r="KVO121" s="8"/>
      <c r="KVP121" s="8"/>
      <c r="KVQ121" s="29"/>
      <c r="KVR121" s="7"/>
      <c r="KVS121" s="7"/>
      <c r="KVT121" s="7"/>
      <c r="KVU121" s="8"/>
      <c r="KVV121" s="8"/>
      <c r="KVW121" s="8"/>
      <c r="KVY121" s="8"/>
      <c r="KVZ121" s="8"/>
      <c r="KWA121" s="29"/>
      <c r="KWB121" s="7"/>
      <c r="KWC121" s="7"/>
      <c r="KWD121" s="7"/>
      <c r="KWE121" s="8"/>
      <c r="KWF121" s="8"/>
      <c r="KWG121" s="8"/>
      <c r="KWI121" s="8"/>
      <c r="KWJ121" s="8"/>
      <c r="KWK121" s="29"/>
      <c r="KWL121" s="7"/>
      <c r="KWM121" s="7"/>
      <c r="KWN121" s="7"/>
      <c r="KWO121" s="8"/>
      <c r="KWP121" s="8"/>
      <c r="KWQ121" s="8"/>
      <c r="KWS121" s="8"/>
      <c r="KWT121" s="8"/>
      <c r="KWU121" s="29"/>
      <c r="KWV121" s="7"/>
      <c r="KWW121" s="7"/>
      <c r="KWX121" s="7"/>
      <c r="KWY121" s="8"/>
      <c r="KWZ121" s="8"/>
      <c r="KXA121" s="8"/>
      <c r="KXC121" s="8"/>
      <c r="KXD121" s="8"/>
      <c r="KXE121" s="29"/>
      <c r="KXF121" s="7"/>
      <c r="KXG121" s="7"/>
      <c r="KXH121" s="7"/>
      <c r="KXI121" s="8"/>
      <c r="KXJ121" s="8"/>
      <c r="KXK121" s="8"/>
      <c r="KXM121" s="8"/>
      <c r="KXN121" s="8"/>
      <c r="KXO121" s="29"/>
      <c r="KXP121" s="7"/>
      <c r="KXQ121" s="7"/>
      <c r="KXR121" s="7"/>
      <c r="KXS121" s="8"/>
      <c r="KXT121" s="8"/>
      <c r="KXU121" s="8"/>
      <c r="KXW121" s="8"/>
      <c r="KXX121" s="8"/>
      <c r="KXY121" s="29"/>
      <c r="KXZ121" s="7"/>
      <c r="KYA121" s="7"/>
      <c r="KYB121" s="7"/>
      <c r="KYC121" s="8"/>
      <c r="KYD121" s="8"/>
      <c r="KYE121" s="8"/>
      <c r="KYG121" s="8"/>
      <c r="KYH121" s="8"/>
      <c r="KYI121" s="29"/>
      <c r="KYJ121" s="7"/>
      <c r="KYK121" s="7"/>
      <c r="KYL121" s="7"/>
      <c r="KYM121" s="8"/>
      <c r="KYN121" s="8"/>
      <c r="KYO121" s="8"/>
      <c r="KYQ121" s="8"/>
      <c r="KYR121" s="8"/>
      <c r="KYS121" s="29"/>
      <c r="KYT121" s="7"/>
      <c r="KYU121" s="7"/>
      <c r="KYV121" s="7"/>
      <c r="KYW121" s="8"/>
      <c r="KYX121" s="8"/>
      <c r="KYY121" s="8"/>
      <c r="KZA121" s="8"/>
      <c r="KZB121" s="8"/>
      <c r="KZC121" s="29"/>
      <c r="KZD121" s="7"/>
      <c r="KZE121" s="7"/>
      <c r="KZF121" s="7"/>
      <c r="KZG121" s="8"/>
      <c r="KZH121" s="8"/>
      <c r="KZI121" s="8"/>
      <c r="KZK121" s="8"/>
      <c r="KZL121" s="8"/>
      <c r="KZM121" s="29"/>
      <c r="KZN121" s="7"/>
      <c r="KZO121" s="7"/>
      <c r="KZP121" s="7"/>
      <c r="KZQ121" s="8"/>
      <c r="KZR121" s="8"/>
      <c r="KZS121" s="8"/>
      <c r="KZU121" s="8"/>
      <c r="KZV121" s="8"/>
      <c r="KZW121" s="29"/>
      <c r="KZX121" s="7"/>
      <c r="KZY121" s="7"/>
      <c r="KZZ121" s="7"/>
      <c r="LAA121" s="8"/>
      <c r="LAB121" s="8"/>
      <c r="LAC121" s="8"/>
      <c r="LAE121" s="8"/>
      <c r="LAF121" s="8"/>
      <c r="LAG121" s="29"/>
      <c r="LAH121" s="7"/>
      <c r="LAI121" s="7"/>
      <c r="LAJ121" s="7"/>
      <c r="LAK121" s="8"/>
      <c r="LAL121" s="8"/>
      <c r="LAM121" s="8"/>
      <c r="LAO121" s="8"/>
      <c r="LAP121" s="8"/>
      <c r="LAQ121" s="29"/>
      <c r="LAR121" s="7"/>
      <c r="LAS121" s="7"/>
      <c r="LAT121" s="7"/>
      <c r="LAU121" s="8"/>
      <c r="LAV121" s="8"/>
      <c r="LAW121" s="8"/>
      <c r="LAY121" s="8"/>
      <c r="LAZ121" s="8"/>
      <c r="LBA121" s="29"/>
      <c r="LBB121" s="7"/>
      <c r="LBC121" s="7"/>
      <c r="LBD121" s="7"/>
      <c r="LBE121" s="8"/>
      <c r="LBF121" s="8"/>
      <c r="LBG121" s="8"/>
      <c r="LBI121" s="8"/>
      <c r="LBJ121" s="8"/>
      <c r="LBK121" s="29"/>
      <c r="LBL121" s="7"/>
      <c r="LBM121" s="7"/>
      <c r="LBN121" s="7"/>
      <c r="LBO121" s="8"/>
      <c r="LBP121" s="8"/>
      <c r="LBQ121" s="8"/>
      <c r="LBS121" s="8"/>
      <c r="LBT121" s="8"/>
      <c r="LBU121" s="29"/>
      <c r="LBV121" s="7"/>
      <c r="LBW121" s="7"/>
      <c r="LBX121" s="7"/>
      <c r="LBY121" s="8"/>
      <c r="LBZ121" s="8"/>
      <c r="LCA121" s="8"/>
      <c r="LCC121" s="8"/>
      <c r="LCD121" s="8"/>
      <c r="LCE121" s="29"/>
      <c r="LCF121" s="7"/>
      <c r="LCG121" s="7"/>
      <c r="LCH121" s="7"/>
      <c r="LCI121" s="8"/>
      <c r="LCJ121" s="8"/>
      <c r="LCK121" s="8"/>
      <c r="LCM121" s="8"/>
      <c r="LCN121" s="8"/>
      <c r="LCO121" s="29"/>
      <c r="LCP121" s="7"/>
      <c r="LCQ121" s="7"/>
      <c r="LCR121" s="7"/>
      <c r="LCS121" s="8"/>
      <c r="LCT121" s="8"/>
      <c r="LCU121" s="8"/>
      <c r="LCW121" s="8"/>
      <c r="LCX121" s="8"/>
      <c r="LCY121" s="29"/>
      <c r="LCZ121" s="7"/>
      <c r="LDA121" s="7"/>
      <c r="LDB121" s="7"/>
      <c r="LDC121" s="8"/>
      <c r="LDD121" s="8"/>
      <c r="LDE121" s="8"/>
      <c r="LDG121" s="8"/>
      <c r="LDH121" s="8"/>
      <c r="LDI121" s="29"/>
      <c r="LDJ121" s="7"/>
      <c r="LDK121" s="7"/>
      <c r="LDL121" s="7"/>
      <c r="LDM121" s="8"/>
      <c r="LDN121" s="8"/>
      <c r="LDO121" s="8"/>
      <c r="LDQ121" s="8"/>
      <c r="LDR121" s="8"/>
      <c r="LDS121" s="29"/>
      <c r="LDT121" s="7"/>
      <c r="LDU121" s="7"/>
      <c r="LDV121" s="7"/>
      <c r="LDW121" s="8"/>
      <c r="LDX121" s="8"/>
      <c r="LDY121" s="8"/>
      <c r="LEA121" s="8"/>
      <c r="LEB121" s="8"/>
      <c r="LEC121" s="29"/>
      <c r="LED121" s="7"/>
      <c r="LEE121" s="7"/>
      <c r="LEF121" s="7"/>
      <c r="LEG121" s="8"/>
      <c r="LEH121" s="8"/>
      <c r="LEI121" s="8"/>
      <c r="LEK121" s="8"/>
      <c r="LEL121" s="8"/>
      <c r="LEM121" s="29"/>
      <c r="LEN121" s="7"/>
      <c r="LEO121" s="7"/>
      <c r="LEP121" s="7"/>
      <c r="LEQ121" s="8"/>
      <c r="LER121" s="8"/>
      <c r="LES121" s="8"/>
      <c r="LEU121" s="8"/>
      <c r="LEV121" s="8"/>
      <c r="LEW121" s="29"/>
      <c r="LEX121" s="7"/>
      <c r="LEY121" s="7"/>
      <c r="LEZ121" s="7"/>
      <c r="LFA121" s="8"/>
      <c r="LFB121" s="8"/>
      <c r="LFC121" s="8"/>
      <c r="LFE121" s="8"/>
      <c r="LFF121" s="8"/>
      <c r="LFG121" s="29"/>
      <c r="LFH121" s="7"/>
      <c r="LFI121" s="7"/>
      <c r="LFJ121" s="7"/>
      <c r="LFK121" s="8"/>
      <c r="LFL121" s="8"/>
      <c r="LFM121" s="8"/>
      <c r="LFO121" s="8"/>
      <c r="LFP121" s="8"/>
      <c r="LFQ121" s="29"/>
      <c r="LFR121" s="7"/>
      <c r="LFS121" s="7"/>
      <c r="LFT121" s="7"/>
      <c r="LFU121" s="8"/>
      <c r="LFV121" s="8"/>
      <c r="LFW121" s="8"/>
      <c r="LFY121" s="8"/>
      <c r="LFZ121" s="8"/>
      <c r="LGA121" s="29"/>
      <c r="LGB121" s="7"/>
      <c r="LGC121" s="7"/>
      <c r="LGD121" s="7"/>
      <c r="LGE121" s="8"/>
      <c r="LGF121" s="8"/>
      <c r="LGG121" s="8"/>
      <c r="LGI121" s="8"/>
      <c r="LGJ121" s="8"/>
      <c r="LGK121" s="29"/>
      <c r="LGL121" s="7"/>
      <c r="LGM121" s="7"/>
      <c r="LGN121" s="7"/>
      <c r="LGO121" s="8"/>
      <c r="LGP121" s="8"/>
      <c r="LGQ121" s="8"/>
      <c r="LGS121" s="8"/>
      <c r="LGT121" s="8"/>
      <c r="LGU121" s="29"/>
      <c r="LGV121" s="7"/>
      <c r="LGW121" s="7"/>
      <c r="LGX121" s="7"/>
      <c r="LGY121" s="8"/>
      <c r="LGZ121" s="8"/>
      <c r="LHA121" s="8"/>
      <c r="LHC121" s="8"/>
      <c r="LHD121" s="8"/>
      <c r="LHE121" s="29"/>
      <c r="LHF121" s="7"/>
      <c r="LHG121" s="7"/>
      <c r="LHH121" s="7"/>
      <c r="LHI121" s="8"/>
      <c r="LHJ121" s="8"/>
      <c r="LHK121" s="8"/>
      <c r="LHM121" s="8"/>
      <c r="LHN121" s="8"/>
      <c r="LHO121" s="29"/>
      <c r="LHP121" s="7"/>
      <c r="LHQ121" s="7"/>
      <c r="LHR121" s="7"/>
      <c r="LHS121" s="8"/>
      <c r="LHT121" s="8"/>
      <c r="LHU121" s="8"/>
      <c r="LHW121" s="8"/>
      <c r="LHX121" s="8"/>
      <c r="LHY121" s="29"/>
      <c r="LHZ121" s="7"/>
      <c r="LIA121" s="7"/>
      <c r="LIB121" s="7"/>
      <c r="LIC121" s="8"/>
      <c r="LID121" s="8"/>
      <c r="LIE121" s="8"/>
      <c r="LIG121" s="8"/>
      <c r="LIH121" s="8"/>
      <c r="LII121" s="29"/>
      <c r="LIJ121" s="7"/>
      <c r="LIK121" s="7"/>
      <c r="LIL121" s="7"/>
      <c r="LIM121" s="8"/>
      <c r="LIN121" s="8"/>
      <c r="LIO121" s="8"/>
      <c r="LIQ121" s="8"/>
      <c r="LIR121" s="8"/>
      <c r="LIS121" s="29"/>
      <c r="LIT121" s="7"/>
      <c r="LIU121" s="7"/>
      <c r="LIV121" s="7"/>
      <c r="LIW121" s="8"/>
      <c r="LIX121" s="8"/>
      <c r="LIY121" s="8"/>
      <c r="LJA121" s="8"/>
      <c r="LJB121" s="8"/>
      <c r="LJC121" s="29"/>
      <c r="LJD121" s="7"/>
      <c r="LJE121" s="7"/>
      <c r="LJF121" s="7"/>
      <c r="LJG121" s="8"/>
      <c r="LJH121" s="8"/>
      <c r="LJI121" s="8"/>
      <c r="LJK121" s="8"/>
      <c r="LJL121" s="8"/>
      <c r="LJM121" s="29"/>
      <c r="LJN121" s="7"/>
      <c r="LJO121" s="7"/>
      <c r="LJP121" s="7"/>
      <c r="LJQ121" s="8"/>
      <c r="LJR121" s="8"/>
      <c r="LJS121" s="8"/>
      <c r="LJU121" s="8"/>
      <c r="LJV121" s="8"/>
      <c r="LJW121" s="29"/>
      <c r="LJX121" s="7"/>
      <c r="LJY121" s="7"/>
      <c r="LJZ121" s="7"/>
      <c r="LKA121" s="8"/>
      <c r="LKB121" s="8"/>
      <c r="LKC121" s="8"/>
      <c r="LKE121" s="8"/>
      <c r="LKF121" s="8"/>
      <c r="LKG121" s="29"/>
      <c r="LKH121" s="7"/>
      <c r="LKI121" s="7"/>
      <c r="LKJ121" s="7"/>
      <c r="LKK121" s="8"/>
      <c r="LKL121" s="8"/>
      <c r="LKM121" s="8"/>
      <c r="LKO121" s="8"/>
      <c r="LKP121" s="8"/>
      <c r="LKQ121" s="29"/>
      <c r="LKR121" s="7"/>
      <c r="LKS121" s="7"/>
      <c r="LKT121" s="7"/>
      <c r="LKU121" s="8"/>
      <c r="LKV121" s="8"/>
      <c r="LKW121" s="8"/>
      <c r="LKY121" s="8"/>
      <c r="LKZ121" s="8"/>
      <c r="LLA121" s="29"/>
      <c r="LLB121" s="7"/>
      <c r="LLC121" s="7"/>
      <c r="LLD121" s="7"/>
      <c r="LLE121" s="8"/>
      <c r="LLF121" s="8"/>
      <c r="LLG121" s="8"/>
      <c r="LLI121" s="8"/>
      <c r="LLJ121" s="8"/>
      <c r="LLK121" s="29"/>
      <c r="LLL121" s="7"/>
      <c r="LLM121" s="7"/>
      <c r="LLN121" s="7"/>
      <c r="LLO121" s="8"/>
      <c r="LLP121" s="8"/>
      <c r="LLQ121" s="8"/>
      <c r="LLS121" s="8"/>
      <c r="LLT121" s="8"/>
      <c r="LLU121" s="29"/>
      <c r="LLV121" s="7"/>
      <c r="LLW121" s="7"/>
      <c r="LLX121" s="7"/>
      <c r="LLY121" s="8"/>
      <c r="LLZ121" s="8"/>
      <c r="LMA121" s="8"/>
      <c r="LMC121" s="8"/>
      <c r="LMD121" s="8"/>
      <c r="LME121" s="29"/>
      <c r="LMF121" s="7"/>
      <c r="LMG121" s="7"/>
      <c r="LMH121" s="7"/>
      <c r="LMI121" s="8"/>
      <c r="LMJ121" s="8"/>
      <c r="LMK121" s="8"/>
      <c r="LMM121" s="8"/>
      <c r="LMN121" s="8"/>
      <c r="LMO121" s="29"/>
      <c r="LMP121" s="7"/>
      <c r="LMQ121" s="7"/>
      <c r="LMR121" s="7"/>
      <c r="LMS121" s="8"/>
      <c r="LMT121" s="8"/>
      <c r="LMU121" s="8"/>
      <c r="LMW121" s="8"/>
      <c r="LMX121" s="8"/>
      <c r="LMY121" s="29"/>
      <c r="LMZ121" s="7"/>
      <c r="LNA121" s="7"/>
      <c r="LNB121" s="7"/>
      <c r="LNC121" s="8"/>
      <c r="LND121" s="8"/>
      <c r="LNE121" s="8"/>
      <c r="LNG121" s="8"/>
      <c r="LNH121" s="8"/>
      <c r="LNI121" s="29"/>
      <c r="LNJ121" s="7"/>
      <c r="LNK121" s="7"/>
      <c r="LNL121" s="7"/>
      <c r="LNM121" s="8"/>
      <c r="LNN121" s="8"/>
      <c r="LNO121" s="8"/>
      <c r="LNQ121" s="8"/>
      <c r="LNR121" s="8"/>
      <c r="LNS121" s="29"/>
      <c r="LNT121" s="7"/>
      <c r="LNU121" s="7"/>
      <c r="LNV121" s="7"/>
      <c r="LNW121" s="8"/>
      <c r="LNX121" s="8"/>
      <c r="LNY121" s="8"/>
      <c r="LOA121" s="8"/>
      <c r="LOB121" s="8"/>
      <c r="LOC121" s="29"/>
      <c r="LOD121" s="7"/>
      <c r="LOE121" s="7"/>
      <c r="LOF121" s="7"/>
      <c r="LOG121" s="8"/>
      <c r="LOH121" s="8"/>
      <c r="LOI121" s="8"/>
      <c r="LOK121" s="8"/>
      <c r="LOL121" s="8"/>
      <c r="LOM121" s="29"/>
      <c r="LON121" s="7"/>
      <c r="LOO121" s="7"/>
      <c r="LOP121" s="7"/>
      <c r="LOQ121" s="8"/>
      <c r="LOR121" s="8"/>
      <c r="LOS121" s="8"/>
      <c r="LOU121" s="8"/>
      <c r="LOV121" s="8"/>
      <c r="LOW121" s="29"/>
      <c r="LOX121" s="7"/>
      <c r="LOY121" s="7"/>
      <c r="LOZ121" s="7"/>
      <c r="LPA121" s="8"/>
      <c r="LPB121" s="8"/>
      <c r="LPC121" s="8"/>
      <c r="LPE121" s="8"/>
      <c r="LPF121" s="8"/>
      <c r="LPG121" s="29"/>
      <c r="LPH121" s="7"/>
      <c r="LPI121" s="7"/>
      <c r="LPJ121" s="7"/>
      <c r="LPK121" s="8"/>
      <c r="LPL121" s="8"/>
      <c r="LPM121" s="8"/>
      <c r="LPO121" s="8"/>
      <c r="LPP121" s="8"/>
      <c r="LPQ121" s="29"/>
      <c r="LPR121" s="7"/>
      <c r="LPS121" s="7"/>
      <c r="LPT121" s="7"/>
      <c r="LPU121" s="8"/>
      <c r="LPV121" s="8"/>
      <c r="LPW121" s="8"/>
      <c r="LPY121" s="8"/>
      <c r="LPZ121" s="8"/>
      <c r="LQA121" s="29"/>
      <c r="LQB121" s="7"/>
      <c r="LQC121" s="7"/>
      <c r="LQD121" s="7"/>
      <c r="LQE121" s="8"/>
      <c r="LQF121" s="8"/>
      <c r="LQG121" s="8"/>
      <c r="LQI121" s="8"/>
      <c r="LQJ121" s="8"/>
      <c r="LQK121" s="29"/>
      <c r="LQL121" s="7"/>
      <c r="LQM121" s="7"/>
      <c r="LQN121" s="7"/>
      <c r="LQO121" s="8"/>
      <c r="LQP121" s="8"/>
      <c r="LQQ121" s="8"/>
      <c r="LQS121" s="8"/>
      <c r="LQT121" s="8"/>
      <c r="LQU121" s="29"/>
      <c r="LQV121" s="7"/>
      <c r="LQW121" s="7"/>
      <c r="LQX121" s="7"/>
      <c r="LQY121" s="8"/>
      <c r="LQZ121" s="8"/>
      <c r="LRA121" s="8"/>
      <c r="LRC121" s="8"/>
      <c r="LRD121" s="8"/>
      <c r="LRE121" s="29"/>
      <c r="LRF121" s="7"/>
      <c r="LRG121" s="7"/>
      <c r="LRH121" s="7"/>
      <c r="LRI121" s="8"/>
      <c r="LRJ121" s="8"/>
      <c r="LRK121" s="8"/>
      <c r="LRM121" s="8"/>
      <c r="LRN121" s="8"/>
      <c r="LRO121" s="29"/>
      <c r="LRP121" s="7"/>
      <c r="LRQ121" s="7"/>
      <c r="LRR121" s="7"/>
      <c r="LRS121" s="8"/>
      <c r="LRT121" s="8"/>
      <c r="LRU121" s="8"/>
      <c r="LRW121" s="8"/>
      <c r="LRX121" s="8"/>
      <c r="LRY121" s="29"/>
      <c r="LRZ121" s="7"/>
      <c r="LSA121" s="7"/>
      <c r="LSB121" s="7"/>
      <c r="LSC121" s="8"/>
      <c r="LSD121" s="8"/>
      <c r="LSE121" s="8"/>
      <c r="LSG121" s="8"/>
      <c r="LSH121" s="8"/>
      <c r="LSI121" s="29"/>
      <c r="LSJ121" s="7"/>
      <c r="LSK121" s="7"/>
      <c r="LSL121" s="7"/>
      <c r="LSM121" s="8"/>
      <c r="LSN121" s="8"/>
      <c r="LSO121" s="8"/>
      <c r="LSQ121" s="8"/>
      <c r="LSR121" s="8"/>
      <c r="LSS121" s="29"/>
      <c r="LST121" s="7"/>
      <c r="LSU121" s="7"/>
      <c r="LSV121" s="7"/>
      <c r="LSW121" s="8"/>
      <c r="LSX121" s="8"/>
      <c r="LSY121" s="8"/>
      <c r="LTA121" s="8"/>
      <c r="LTB121" s="8"/>
      <c r="LTC121" s="29"/>
      <c r="LTD121" s="7"/>
      <c r="LTE121" s="7"/>
      <c r="LTF121" s="7"/>
      <c r="LTG121" s="8"/>
      <c r="LTH121" s="8"/>
      <c r="LTI121" s="8"/>
      <c r="LTK121" s="8"/>
      <c r="LTL121" s="8"/>
      <c r="LTM121" s="29"/>
      <c r="LTN121" s="7"/>
      <c r="LTO121" s="7"/>
      <c r="LTP121" s="7"/>
      <c r="LTQ121" s="8"/>
      <c r="LTR121" s="8"/>
      <c r="LTS121" s="8"/>
      <c r="LTU121" s="8"/>
      <c r="LTV121" s="8"/>
      <c r="LTW121" s="29"/>
      <c r="LTX121" s="7"/>
      <c r="LTY121" s="7"/>
      <c r="LTZ121" s="7"/>
      <c r="LUA121" s="8"/>
      <c r="LUB121" s="8"/>
      <c r="LUC121" s="8"/>
      <c r="LUE121" s="8"/>
      <c r="LUF121" s="8"/>
      <c r="LUG121" s="29"/>
      <c r="LUH121" s="7"/>
      <c r="LUI121" s="7"/>
      <c r="LUJ121" s="7"/>
      <c r="LUK121" s="8"/>
      <c r="LUL121" s="8"/>
      <c r="LUM121" s="8"/>
      <c r="LUO121" s="8"/>
      <c r="LUP121" s="8"/>
      <c r="LUQ121" s="29"/>
      <c r="LUR121" s="7"/>
      <c r="LUS121" s="7"/>
      <c r="LUT121" s="7"/>
      <c r="LUU121" s="8"/>
      <c r="LUV121" s="8"/>
      <c r="LUW121" s="8"/>
      <c r="LUY121" s="8"/>
      <c r="LUZ121" s="8"/>
      <c r="LVA121" s="29"/>
      <c r="LVB121" s="7"/>
      <c r="LVC121" s="7"/>
      <c r="LVD121" s="7"/>
      <c r="LVE121" s="8"/>
      <c r="LVF121" s="8"/>
      <c r="LVG121" s="8"/>
      <c r="LVI121" s="8"/>
      <c r="LVJ121" s="8"/>
      <c r="LVK121" s="29"/>
      <c r="LVL121" s="7"/>
      <c r="LVM121" s="7"/>
      <c r="LVN121" s="7"/>
      <c r="LVO121" s="8"/>
      <c r="LVP121" s="8"/>
      <c r="LVQ121" s="8"/>
      <c r="LVS121" s="8"/>
      <c r="LVT121" s="8"/>
      <c r="LVU121" s="29"/>
      <c r="LVV121" s="7"/>
      <c r="LVW121" s="7"/>
      <c r="LVX121" s="7"/>
      <c r="LVY121" s="8"/>
      <c r="LVZ121" s="8"/>
      <c r="LWA121" s="8"/>
      <c r="LWC121" s="8"/>
      <c r="LWD121" s="8"/>
      <c r="LWE121" s="29"/>
      <c r="LWF121" s="7"/>
      <c r="LWG121" s="7"/>
      <c r="LWH121" s="7"/>
      <c r="LWI121" s="8"/>
      <c r="LWJ121" s="8"/>
      <c r="LWK121" s="8"/>
      <c r="LWM121" s="8"/>
      <c r="LWN121" s="8"/>
      <c r="LWO121" s="29"/>
      <c r="LWP121" s="7"/>
      <c r="LWQ121" s="7"/>
      <c r="LWR121" s="7"/>
      <c r="LWS121" s="8"/>
      <c r="LWT121" s="8"/>
      <c r="LWU121" s="8"/>
      <c r="LWW121" s="8"/>
      <c r="LWX121" s="8"/>
      <c r="LWY121" s="29"/>
      <c r="LWZ121" s="7"/>
      <c r="LXA121" s="7"/>
      <c r="LXB121" s="7"/>
      <c r="LXC121" s="8"/>
      <c r="LXD121" s="8"/>
      <c r="LXE121" s="8"/>
      <c r="LXG121" s="8"/>
      <c r="LXH121" s="8"/>
      <c r="LXI121" s="29"/>
      <c r="LXJ121" s="7"/>
      <c r="LXK121" s="7"/>
      <c r="LXL121" s="7"/>
      <c r="LXM121" s="8"/>
      <c r="LXN121" s="8"/>
      <c r="LXO121" s="8"/>
      <c r="LXQ121" s="8"/>
      <c r="LXR121" s="8"/>
      <c r="LXS121" s="29"/>
      <c r="LXT121" s="7"/>
      <c r="LXU121" s="7"/>
      <c r="LXV121" s="7"/>
      <c r="LXW121" s="8"/>
      <c r="LXX121" s="8"/>
      <c r="LXY121" s="8"/>
      <c r="LYA121" s="8"/>
      <c r="LYB121" s="8"/>
      <c r="LYC121" s="29"/>
      <c r="LYD121" s="7"/>
      <c r="LYE121" s="7"/>
      <c r="LYF121" s="7"/>
      <c r="LYG121" s="8"/>
      <c r="LYH121" s="8"/>
      <c r="LYI121" s="8"/>
      <c r="LYK121" s="8"/>
      <c r="LYL121" s="8"/>
      <c r="LYM121" s="29"/>
      <c r="LYN121" s="7"/>
      <c r="LYO121" s="7"/>
      <c r="LYP121" s="7"/>
      <c r="LYQ121" s="8"/>
      <c r="LYR121" s="8"/>
      <c r="LYS121" s="8"/>
      <c r="LYU121" s="8"/>
      <c r="LYV121" s="8"/>
      <c r="LYW121" s="29"/>
      <c r="LYX121" s="7"/>
      <c r="LYY121" s="7"/>
      <c r="LYZ121" s="7"/>
      <c r="LZA121" s="8"/>
      <c r="LZB121" s="8"/>
      <c r="LZC121" s="8"/>
      <c r="LZE121" s="8"/>
      <c r="LZF121" s="8"/>
      <c r="LZG121" s="29"/>
      <c r="LZH121" s="7"/>
      <c r="LZI121" s="7"/>
      <c r="LZJ121" s="7"/>
      <c r="LZK121" s="8"/>
      <c r="LZL121" s="8"/>
      <c r="LZM121" s="8"/>
      <c r="LZO121" s="8"/>
      <c r="LZP121" s="8"/>
      <c r="LZQ121" s="29"/>
      <c r="LZR121" s="7"/>
      <c r="LZS121" s="7"/>
      <c r="LZT121" s="7"/>
      <c r="LZU121" s="8"/>
      <c r="LZV121" s="8"/>
      <c r="LZW121" s="8"/>
      <c r="LZY121" s="8"/>
      <c r="LZZ121" s="8"/>
      <c r="MAA121" s="29"/>
      <c r="MAB121" s="7"/>
      <c r="MAC121" s="7"/>
      <c r="MAD121" s="7"/>
      <c r="MAE121" s="8"/>
      <c r="MAF121" s="8"/>
      <c r="MAG121" s="8"/>
      <c r="MAI121" s="8"/>
      <c r="MAJ121" s="8"/>
      <c r="MAK121" s="29"/>
      <c r="MAL121" s="7"/>
      <c r="MAM121" s="7"/>
      <c r="MAN121" s="7"/>
      <c r="MAO121" s="8"/>
      <c r="MAP121" s="8"/>
      <c r="MAQ121" s="8"/>
      <c r="MAS121" s="8"/>
      <c r="MAT121" s="8"/>
      <c r="MAU121" s="29"/>
      <c r="MAV121" s="7"/>
      <c r="MAW121" s="7"/>
      <c r="MAX121" s="7"/>
      <c r="MAY121" s="8"/>
      <c r="MAZ121" s="8"/>
      <c r="MBA121" s="8"/>
      <c r="MBC121" s="8"/>
      <c r="MBD121" s="8"/>
      <c r="MBE121" s="29"/>
      <c r="MBF121" s="7"/>
      <c r="MBG121" s="7"/>
      <c r="MBH121" s="7"/>
      <c r="MBI121" s="8"/>
      <c r="MBJ121" s="8"/>
      <c r="MBK121" s="8"/>
      <c r="MBM121" s="8"/>
      <c r="MBN121" s="8"/>
      <c r="MBO121" s="29"/>
      <c r="MBP121" s="7"/>
      <c r="MBQ121" s="7"/>
      <c r="MBR121" s="7"/>
      <c r="MBS121" s="8"/>
      <c r="MBT121" s="8"/>
      <c r="MBU121" s="8"/>
      <c r="MBW121" s="8"/>
      <c r="MBX121" s="8"/>
      <c r="MBY121" s="29"/>
      <c r="MBZ121" s="7"/>
      <c r="MCA121" s="7"/>
      <c r="MCB121" s="7"/>
      <c r="MCC121" s="8"/>
      <c r="MCD121" s="8"/>
      <c r="MCE121" s="8"/>
      <c r="MCG121" s="8"/>
      <c r="MCH121" s="8"/>
      <c r="MCI121" s="29"/>
      <c r="MCJ121" s="7"/>
      <c r="MCK121" s="7"/>
      <c r="MCL121" s="7"/>
      <c r="MCM121" s="8"/>
      <c r="MCN121" s="8"/>
      <c r="MCO121" s="8"/>
      <c r="MCQ121" s="8"/>
      <c r="MCR121" s="8"/>
      <c r="MCS121" s="29"/>
      <c r="MCT121" s="7"/>
      <c r="MCU121" s="7"/>
      <c r="MCV121" s="7"/>
      <c r="MCW121" s="8"/>
      <c r="MCX121" s="8"/>
      <c r="MCY121" s="8"/>
      <c r="MDA121" s="8"/>
      <c r="MDB121" s="8"/>
      <c r="MDC121" s="29"/>
      <c r="MDD121" s="7"/>
      <c r="MDE121" s="7"/>
      <c r="MDF121" s="7"/>
      <c r="MDG121" s="8"/>
      <c r="MDH121" s="8"/>
      <c r="MDI121" s="8"/>
      <c r="MDK121" s="8"/>
      <c r="MDL121" s="8"/>
      <c r="MDM121" s="29"/>
      <c r="MDN121" s="7"/>
      <c r="MDO121" s="7"/>
      <c r="MDP121" s="7"/>
      <c r="MDQ121" s="8"/>
      <c r="MDR121" s="8"/>
      <c r="MDS121" s="8"/>
      <c r="MDU121" s="8"/>
      <c r="MDV121" s="8"/>
      <c r="MDW121" s="29"/>
      <c r="MDX121" s="7"/>
      <c r="MDY121" s="7"/>
      <c r="MDZ121" s="7"/>
      <c r="MEA121" s="8"/>
      <c r="MEB121" s="8"/>
      <c r="MEC121" s="8"/>
      <c r="MEE121" s="8"/>
      <c r="MEF121" s="8"/>
      <c r="MEG121" s="29"/>
      <c r="MEH121" s="7"/>
      <c r="MEI121" s="7"/>
      <c r="MEJ121" s="7"/>
      <c r="MEK121" s="8"/>
      <c r="MEL121" s="8"/>
      <c r="MEM121" s="8"/>
      <c r="MEO121" s="8"/>
      <c r="MEP121" s="8"/>
      <c r="MEQ121" s="29"/>
      <c r="MER121" s="7"/>
      <c r="MES121" s="7"/>
      <c r="MET121" s="7"/>
      <c r="MEU121" s="8"/>
      <c r="MEV121" s="8"/>
      <c r="MEW121" s="8"/>
      <c r="MEY121" s="8"/>
      <c r="MEZ121" s="8"/>
      <c r="MFA121" s="29"/>
      <c r="MFB121" s="7"/>
      <c r="MFC121" s="7"/>
      <c r="MFD121" s="7"/>
      <c r="MFE121" s="8"/>
      <c r="MFF121" s="8"/>
      <c r="MFG121" s="8"/>
      <c r="MFI121" s="8"/>
      <c r="MFJ121" s="8"/>
      <c r="MFK121" s="29"/>
      <c r="MFL121" s="7"/>
      <c r="MFM121" s="7"/>
      <c r="MFN121" s="7"/>
      <c r="MFO121" s="8"/>
      <c r="MFP121" s="8"/>
      <c r="MFQ121" s="8"/>
      <c r="MFS121" s="8"/>
      <c r="MFT121" s="8"/>
      <c r="MFU121" s="29"/>
      <c r="MFV121" s="7"/>
      <c r="MFW121" s="7"/>
      <c r="MFX121" s="7"/>
      <c r="MFY121" s="8"/>
      <c r="MFZ121" s="8"/>
      <c r="MGA121" s="8"/>
      <c r="MGC121" s="8"/>
      <c r="MGD121" s="8"/>
      <c r="MGE121" s="29"/>
      <c r="MGF121" s="7"/>
      <c r="MGG121" s="7"/>
      <c r="MGH121" s="7"/>
      <c r="MGI121" s="8"/>
      <c r="MGJ121" s="8"/>
      <c r="MGK121" s="8"/>
      <c r="MGM121" s="8"/>
      <c r="MGN121" s="8"/>
      <c r="MGO121" s="29"/>
      <c r="MGP121" s="7"/>
      <c r="MGQ121" s="7"/>
      <c r="MGR121" s="7"/>
      <c r="MGS121" s="8"/>
      <c r="MGT121" s="8"/>
      <c r="MGU121" s="8"/>
      <c r="MGW121" s="8"/>
      <c r="MGX121" s="8"/>
      <c r="MGY121" s="29"/>
      <c r="MGZ121" s="7"/>
      <c r="MHA121" s="7"/>
      <c r="MHB121" s="7"/>
      <c r="MHC121" s="8"/>
      <c r="MHD121" s="8"/>
      <c r="MHE121" s="8"/>
      <c r="MHG121" s="8"/>
      <c r="MHH121" s="8"/>
      <c r="MHI121" s="29"/>
      <c r="MHJ121" s="7"/>
      <c r="MHK121" s="7"/>
      <c r="MHL121" s="7"/>
      <c r="MHM121" s="8"/>
      <c r="MHN121" s="8"/>
      <c r="MHO121" s="8"/>
      <c r="MHQ121" s="8"/>
      <c r="MHR121" s="8"/>
      <c r="MHS121" s="29"/>
      <c r="MHT121" s="7"/>
      <c r="MHU121" s="7"/>
      <c r="MHV121" s="7"/>
      <c r="MHW121" s="8"/>
      <c r="MHX121" s="8"/>
      <c r="MHY121" s="8"/>
      <c r="MIA121" s="8"/>
      <c r="MIB121" s="8"/>
      <c r="MIC121" s="29"/>
      <c r="MID121" s="7"/>
      <c r="MIE121" s="7"/>
      <c r="MIF121" s="7"/>
      <c r="MIG121" s="8"/>
      <c r="MIH121" s="8"/>
      <c r="MII121" s="8"/>
      <c r="MIK121" s="8"/>
      <c r="MIL121" s="8"/>
      <c r="MIM121" s="29"/>
      <c r="MIN121" s="7"/>
      <c r="MIO121" s="7"/>
      <c r="MIP121" s="7"/>
      <c r="MIQ121" s="8"/>
      <c r="MIR121" s="8"/>
      <c r="MIS121" s="8"/>
      <c r="MIU121" s="8"/>
      <c r="MIV121" s="8"/>
      <c r="MIW121" s="29"/>
      <c r="MIX121" s="7"/>
      <c r="MIY121" s="7"/>
      <c r="MIZ121" s="7"/>
      <c r="MJA121" s="8"/>
      <c r="MJB121" s="8"/>
      <c r="MJC121" s="8"/>
      <c r="MJE121" s="8"/>
      <c r="MJF121" s="8"/>
      <c r="MJG121" s="29"/>
      <c r="MJH121" s="7"/>
      <c r="MJI121" s="7"/>
      <c r="MJJ121" s="7"/>
      <c r="MJK121" s="8"/>
      <c r="MJL121" s="8"/>
      <c r="MJM121" s="8"/>
      <c r="MJO121" s="8"/>
      <c r="MJP121" s="8"/>
      <c r="MJQ121" s="29"/>
      <c r="MJR121" s="7"/>
      <c r="MJS121" s="7"/>
      <c r="MJT121" s="7"/>
      <c r="MJU121" s="8"/>
      <c r="MJV121" s="8"/>
      <c r="MJW121" s="8"/>
      <c r="MJY121" s="8"/>
      <c r="MJZ121" s="8"/>
      <c r="MKA121" s="29"/>
      <c r="MKB121" s="7"/>
      <c r="MKC121" s="7"/>
      <c r="MKD121" s="7"/>
      <c r="MKE121" s="8"/>
      <c r="MKF121" s="8"/>
      <c r="MKG121" s="8"/>
      <c r="MKI121" s="8"/>
      <c r="MKJ121" s="8"/>
      <c r="MKK121" s="29"/>
      <c r="MKL121" s="7"/>
      <c r="MKM121" s="7"/>
      <c r="MKN121" s="7"/>
      <c r="MKO121" s="8"/>
      <c r="MKP121" s="8"/>
      <c r="MKQ121" s="8"/>
      <c r="MKS121" s="8"/>
      <c r="MKT121" s="8"/>
      <c r="MKU121" s="29"/>
      <c r="MKV121" s="7"/>
      <c r="MKW121" s="7"/>
      <c r="MKX121" s="7"/>
      <c r="MKY121" s="8"/>
      <c r="MKZ121" s="8"/>
      <c r="MLA121" s="8"/>
      <c r="MLC121" s="8"/>
      <c r="MLD121" s="8"/>
      <c r="MLE121" s="29"/>
      <c r="MLF121" s="7"/>
      <c r="MLG121" s="7"/>
      <c r="MLH121" s="7"/>
      <c r="MLI121" s="8"/>
      <c r="MLJ121" s="8"/>
      <c r="MLK121" s="8"/>
      <c r="MLM121" s="8"/>
      <c r="MLN121" s="8"/>
      <c r="MLO121" s="29"/>
      <c r="MLP121" s="7"/>
      <c r="MLQ121" s="7"/>
      <c r="MLR121" s="7"/>
      <c r="MLS121" s="8"/>
      <c r="MLT121" s="8"/>
      <c r="MLU121" s="8"/>
      <c r="MLW121" s="8"/>
      <c r="MLX121" s="8"/>
      <c r="MLY121" s="29"/>
      <c r="MLZ121" s="7"/>
      <c r="MMA121" s="7"/>
      <c r="MMB121" s="7"/>
      <c r="MMC121" s="8"/>
      <c r="MMD121" s="8"/>
      <c r="MME121" s="8"/>
      <c r="MMG121" s="8"/>
      <c r="MMH121" s="8"/>
      <c r="MMI121" s="29"/>
      <c r="MMJ121" s="7"/>
      <c r="MMK121" s="7"/>
      <c r="MML121" s="7"/>
      <c r="MMM121" s="8"/>
      <c r="MMN121" s="8"/>
      <c r="MMO121" s="8"/>
      <c r="MMQ121" s="8"/>
      <c r="MMR121" s="8"/>
      <c r="MMS121" s="29"/>
      <c r="MMT121" s="7"/>
      <c r="MMU121" s="7"/>
      <c r="MMV121" s="7"/>
      <c r="MMW121" s="8"/>
      <c r="MMX121" s="8"/>
      <c r="MMY121" s="8"/>
      <c r="MNA121" s="8"/>
      <c r="MNB121" s="8"/>
      <c r="MNC121" s="29"/>
      <c r="MND121" s="7"/>
      <c r="MNE121" s="7"/>
      <c r="MNF121" s="7"/>
      <c r="MNG121" s="8"/>
      <c r="MNH121" s="8"/>
      <c r="MNI121" s="8"/>
      <c r="MNK121" s="8"/>
      <c r="MNL121" s="8"/>
      <c r="MNM121" s="29"/>
      <c r="MNN121" s="7"/>
      <c r="MNO121" s="7"/>
      <c r="MNP121" s="7"/>
      <c r="MNQ121" s="8"/>
      <c r="MNR121" s="8"/>
      <c r="MNS121" s="8"/>
      <c r="MNU121" s="8"/>
      <c r="MNV121" s="8"/>
      <c r="MNW121" s="29"/>
      <c r="MNX121" s="7"/>
      <c r="MNY121" s="7"/>
      <c r="MNZ121" s="7"/>
      <c r="MOA121" s="8"/>
      <c r="MOB121" s="8"/>
      <c r="MOC121" s="8"/>
      <c r="MOE121" s="8"/>
      <c r="MOF121" s="8"/>
      <c r="MOG121" s="29"/>
      <c r="MOH121" s="7"/>
      <c r="MOI121" s="7"/>
      <c r="MOJ121" s="7"/>
      <c r="MOK121" s="8"/>
      <c r="MOL121" s="8"/>
      <c r="MOM121" s="8"/>
      <c r="MOO121" s="8"/>
      <c r="MOP121" s="8"/>
      <c r="MOQ121" s="29"/>
      <c r="MOR121" s="7"/>
      <c r="MOS121" s="7"/>
      <c r="MOT121" s="7"/>
      <c r="MOU121" s="8"/>
      <c r="MOV121" s="8"/>
      <c r="MOW121" s="8"/>
      <c r="MOY121" s="8"/>
      <c r="MOZ121" s="8"/>
      <c r="MPA121" s="29"/>
      <c r="MPB121" s="7"/>
      <c r="MPC121" s="7"/>
      <c r="MPD121" s="7"/>
      <c r="MPE121" s="8"/>
      <c r="MPF121" s="8"/>
      <c r="MPG121" s="8"/>
      <c r="MPI121" s="8"/>
      <c r="MPJ121" s="8"/>
      <c r="MPK121" s="29"/>
      <c r="MPL121" s="7"/>
      <c r="MPM121" s="7"/>
      <c r="MPN121" s="7"/>
      <c r="MPO121" s="8"/>
      <c r="MPP121" s="8"/>
      <c r="MPQ121" s="8"/>
      <c r="MPS121" s="8"/>
      <c r="MPT121" s="8"/>
      <c r="MPU121" s="29"/>
      <c r="MPV121" s="7"/>
      <c r="MPW121" s="7"/>
      <c r="MPX121" s="7"/>
      <c r="MPY121" s="8"/>
      <c r="MPZ121" s="8"/>
      <c r="MQA121" s="8"/>
      <c r="MQC121" s="8"/>
      <c r="MQD121" s="8"/>
      <c r="MQE121" s="29"/>
      <c r="MQF121" s="7"/>
      <c r="MQG121" s="7"/>
      <c r="MQH121" s="7"/>
      <c r="MQI121" s="8"/>
      <c r="MQJ121" s="8"/>
      <c r="MQK121" s="8"/>
      <c r="MQM121" s="8"/>
      <c r="MQN121" s="8"/>
      <c r="MQO121" s="29"/>
      <c r="MQP121" s="7"/>
      <c r="MQQ121" s="7"/>
      <c r="MQR121" s="7"/>
      <c r="MQS121" s="8"/>
      <c r="MQT121" s="8"/>
      <c r="MQU121" s="8"/>
      <c r="MQW121" s="8"/>
      <c r="MQX121" s="8"/>
      <c r="MQY121" s="29"/>
      <c r="MQZ121" s="7"/>
      <c r="MRA121" s="7"/>
      <c r="MRB121" s="7"/>
      <c r="MRC121" s="8"/>
      <c r="MRD121" s="8"/>
      <c r="MRE121" s="8"/>
      <c r="MRG121" s="8"/>
      <c r="MRH121" s="8"/>
      <c r="MRI121" s="29"/>
      <c r="MRJ121" s="7"/>
      <c r="MRK121" s="7"/>
      <c r="MRL121" s="7"/>
      <c r="MRM121" s="8"/>
      <c r="MRN121" s="8"/>
      <c r="MRO121" s="8"/>
      <c r="MRQ121" s="8"/>
      <c r="MRR121" s="8"/>
      <c r="MRS121" s="29"/>
      <c r="MRT121" s="7"/>
      <c r="MRU121" s="7"/>
      <c r="MRV121" s="7"/>
      <c r="MRW121" s="8"/>
      <c r="MRX121" s="8"/>
      <c r="MRY121" s="8"/>
      <c r="MSA121" s="8"/>
      <c r="MSB121" s="8"/>
      <c r="MSC121" s="29"/>
      <c r="MSD121" s="7"/>
      <c r="MSE121" s="7"/>
      <c r="MSF121" s="7"/>
      <c r="MSG121" s="8"/>
      <c r="MSH121" s="8"/>
      <c r="MSI121" s="8"/>
      <c r="MSK121" s="8"/>
      <c r="MSL121" s="8"/>
      <c r="MSM121" s="29"/>
      <c r="MSN121" s="7"/>
      <c r="MSO121" s="7"/>
      <c r="MSP121" s="7"/>
      <c r="MSQ121" s="8"/>
      <c r="MSR121" s="8"/>
      <c r="MSS121" s="8"/>
      <c r="MSU121" s="8"/>
      <c r="MSV121" s="8"/>
      <c r="MSW121" s="29"/>
      <c r="MSX121" s="7"/>
      <c r="MSY121" s="7"/>
      <c r="MSZ121" s="7"/>
      <c r="MTA121" s="8"/>
      <c r="MTB121" s="8"/>
      <c r="MTC121" s="8"/>
      <c r="MTE121" s="8"/>
      <c r="MTF121" s="8"/>
      <c r="MTG121" s="29"/>
      <c r="MTH121" s="7"/>
      <c r="MTI121" s="7"/>
      <c r="MTJ121" s="7"/>
      <c r="MTK121" s="8"/>
      <c r="MTL121" s="8"/>
      <c r="MTM121" s="8"/>
      <c r="MTO121" s="8"/>
      <c r="MTP121" s="8"/>
      <c r="MTQ121" s="29"/>
      <c r="MTR121" s="7"/>
      <c r="MTS121" s="7"/>
      <c r="MTT121" s="7"/>
      <c r="MTU121" s="8"/>
      <c r="MTV121" s="8"/>
      <c r="MTW121" s="8"/>
      <c r="MTY121" s="8"/>
      <c r="MTZ121" s="8"/>
      <c r="MUA121" s="29"/>
      <c r="MUB121" s="7"/>
      <c r="MUC121" s="7"/>
      <c r="MUD121" s="7"/>
      <c r="MUE121" s="8"/>
      <c r="MUF121" s="8"/>
      <c r="MUG121" s="8"/>
      <c r="MUI121" s="8"/>
      <c r="MUJ121" s="8"/>
      <c r="MUK121" s="29"/>
      <c r="MUL121" s="7"/>
      <c r="MUM121" s="7"/>
      <c r="MUN121" s="7"/>
      <c r="MUO121" s="8"/>
      <c r="MUP121" s="8"/>
      <c r="MUQ121" s="8"/>
      <c r="MUS121" s="8"/>
      <c r="MUT121" s="8"/>
      <c r="MUU121" s="29"/>
      <c r="MUV121" s="7"/>
      <c r="MUW121" s="7"/>
      <c r="MUX121" s="7"/>
      <c r="MUY121" s="8"/>
      <c r="MUZ121" s="8"/>
      <c r="MVA121" s="8"/>
      <c r="MVC121" s="8"/>
      <c r="MVD121" s="8"/>
      <c r="MVE121" s="29"/>
      <c r="MVF121" s="7"/>
      <c r="MVG121" s="7"/>
      <c r="MVH121" s="7"/>
      <c r="MVI121" s="8"/>
      <c r="MVJ121" s="8"/>
      <c r="MVK121" s="8"/>
      <c r="MVM121" s="8"/>
      <c r="MVN121" s="8"/>
      <c r="MVO121" s="29"/>
      <c r="MVP121" s="7"/>
      <c r="MVQ121" s="7"/>
      <c r="MVR121" s="7"/>
      <c r="MVS121" s="8"/>
      <c r="MVT121" s="8"/>
      <c r="MVU121" s="8"/>
      <c r="MVW121" s="8"/>
      <c r="MVX121" s="8"/>
      <c r="MVY121" s="29"/>
      <c r="MVZ121" s="7"/>
      <c r="MWA121" s="7"/>
      <c r="MWB121" s="7"/>
      <c r="MWC121" s="8"/>
      <c r="MWD121" s="8"/>
      <c r="MWE121" s="8"/>
      <c r="MWG121" s="8"/>
      <c r="MWH121" s="8"/>
      <c r="MWI121" s="29"/>
      <c r="MWJ121" s="7"/>
      <c r="MWK121" s="7"/>
      <c r="MWL121" s="7"/>
      <c r="MWM121" s="8"/>
      <c r="MWN121" s="8"/>
      <c r="MWO121" s="8"/>
      <c r="MWQ121" s="8"/>
      <c r="MWR121" s="8"/>
      <c r="MWS121" s="29"/>
      <c r="MWT121" s="7"/>
      <c r="MWU121" s="7"/>
      <c r="MWV121" s="7"/>
      <c r="MWW121" s="8"/>
      <c r="MWX121" s="8"/>
      <c r="MWY121" s="8"/>
      <c r="MXA121" s="8"/>
      <c r="MXB121" s="8"/>
      <c r="MXC121" s="29"/>
      <c r="MXD121" s="7"/>
      <c r="MXE121" s="7"/>
      <c r="MXF121" s="7"/>
      <c r="MXG121" s="8"/>
      <c r="MXH121" s="8"/>
      <c r="MXI121" s="8"/>
      <c r="MXK121" s="8"/>
      <c r="MXL121" s="8"/>
      <c r="MXM121" s="29"/>
      <c r="MXN121" s="7"/>
      <c r="MXO121" s="7"/>
      <c r="MXP121" s="7"/>
      <c r="MXQ121" s="8"/>
      <c r="MXR121" s="8"/>
      <c r="MXS121" s="8"/>
      <c r="MXU121" s="8"/>
      <c r="MXV121" s="8"/>
      <c r="MXW121" s="29"/>
      <c r="MXX121" s="7"/>
      <c r="MXY121" s="7"/>
      <c r="MXZ121" s="7"/>
      <c r="MYA121" s="8"/>
      <c r="MYB121" s="8"/>
      <c r="MYC121" s="8"/>
      <c r="MYE121" s="8"/>
      <c r="MYF121" s="8"/>
      <c r="MYG121" s="29"/>
      <c r="MYH121" s="7"/>
      <c r="MYI121" s="7"/>
      <c r="MYJ121" s="7"/>
      <c r="MYK121" s="8"/>
      <c r="MYL121" s="8"/>
      <c r="MYM121" s="8"/>
      <c r="MYO121" s="8"/>
      <c r="MYP121" s="8"/>
      <c r="MYQ121" s="29"/>
      <c r="MYR121" s="7"/>
      <c r="MYS121" s="7"/>
      <c r="MYT121" s="7"/>
      <c r="MYU121" s="8"/>
      <c r="MYV121" s="8"/>
      <c r="MYW121" s="8"/>
      <c r="MYY121" s="8"/>
      <c r="MYZ121" s="8"/>
      <c r="MZA121" s="29"/>
      <c r="MZB121" s="7"/>
      <c r="MZC121" s="7"/>
      <c r="MZD121" s="7"/>
      <c r="MZE121" s="8"/>
      <c r="MZF121" s="8"/>
      <c r="MZG121" s="8"/>
      <c r="MZI121" s="8"/>
      <c r="MZJ121" s="8"/>
      <c r="MZK121" s="29"/>
      <c r="MZL121" s="7"/>
      <c r="MZM121" s="7"/>
      <c r="MZN121" s="7"/>
      <c r="MZO121" s="8"/>
      <c r="MZP121" s="8"/>
      <c r="MZQ121" s="8"/>
      <c r="MZS121" s="8"/>
      <c r="MZT121" s="8"/>
      <c r="MZU121" s="29"/>
      <c r="MZV121" s="7"/>
      <c r="MZW121" s="7"/>
      <c r="MZX121" s="7"/>
      <c r="MZY121" s="8"/>
      <c r="MZZ121" s="8"/>
      <c r="NAA121" s="8"/>
      <c r="NAC121" s="8"/>
      <c r="NAD121" s="8"/>
      <c r="NAE121" s="29"/>
      <c r="NAF121" s="7"/>
      <c r="NAG121" s="7"/>
      <c r="NAH121" s="7"/>
      <c r="NAI121" s="8"/>
      <c r="NAJ121" s="8"/>
      <c r="NAK121" s="8"/>
      <c r="NAM121" s="8"/>
      <c r="NAN121" s="8"/>
      <c r="NAO121" s="29"/>
      <c r="NAP121" s="7"/>
      <c r="NAQ121" s="7"/>
      <c r="NAR121" s="7"/>
      <c r="NAS121" s="8"/>
      <c r="NAT121" s="8"/>
      <c r="NAU121" s="8"/>
      <c r="NAW121" s="8"/>
      <c r="NAX121" s="8"/>
      <c r="NAY121" s="29"/>
      <c r="NAZ121" s="7"/>
      <c r="NBA121" s="7"/>
      <c r="NBB121" s="7"/>
      <c r="NBC121" s="8"/>
      <c r="NBD121" s="8"/>
      <c r="NBE121" s="8"/>
      <c r="NBG121" s="8"/>
      <c r="NBH121" s="8"/>
      <c r="NBI121" s="29"/>
      <c r="NBJ121" s="7"/>
      <c r="NBK121" s="7"/>
      <c r="NBL121" s="7"/>
      <c r="NBM121" s="8"/>
      <c r="NBN121" s="8"/>
      <c r="NBO121" s="8"/>
      <c r="NBQ121" s="8"/>
      <c r="NBR121" s="8"/>
      <c r="NBS121" s="29"/>
      <c r="NBT121" s="7"/>
      <c r="NBU121" s="7"/>
      <c r="NBV121" s="7"/>
      <c r="NBW121" s="8"/>
      <c r="NBX121" s="8"/>
      <c r="NBY121" s="8"/>
      <c r="NCA121" s="8"/>
      <c r="NCB121" s="8"/>
      <c r="NCC121" s="29"/>
      <c r="NCD121" s="7"/>
      <c r="NCE121" s="7"/>
      <c r="NCF121" s="7"/>
      <c r="NCG121" s="8"/>
      <c r="NCH121" s="8"/>
      <c r="NCI121" s="8"/>
      <c r="NCK121" s="8"/>
      <c r="NCL121" s="8"/>
      <c r="NCM121" s="29"/>
      <c r="NCN121" s="7"/>
      <c r="NCO121" s="7"/>
      <c r="NCP121" s="7"/>
      <c r="NCQ121" s="8"/>
      <c r="NCR121" s="8"/>
      <c r="NCS121" s="8"/>
      <c r="NCU121" s="8"/>
      <c r="NCV121" s="8"/>
      <c r="NCW121" s="29"/>
      <c r="NCX121" s="7"/>
      <c r="NCY121" s="7"/>
      <c r="NCZ121" s="7"/>
      <c r="NDA121" s="8"/>
      <c r="NDB121" s="8"/>
      <c r="NDC121" s="8"/>
      <c r="NDE121" s="8"/>
      <c r="NDF121" s="8"/>
      <c r="NDG121" s="29"/>
      <c r="NDH121" s="7"/>
      <c r="NDI121" s="7"/>
      <c r="NDJ121" s="7"/>
      <c r="NDK121" s="8"/>
      <c r="NDL121" s="8"/>
      <c r="NDM121" s="8"/>
      <c r="NDO121" s="8"/>
      <c r="NDP121" s="8"/>
      <c r="NDQ121" s="29"/>
      <c r="NDR121" s="7"/>
      <c r="NDS121" s="7"/>
      <c r="NDT121" s="7"/>
      <c r="NDU121" s="8"/>
      <c r="NDV121" s="8"/>
      <c r="NDW121" s="8"/>
      <c r="NDY121" s="8"/>
      <c r="NDZ121" s="8"/>
      <c r="NEA121" s="29"/>
      <c r="NEB121" s="7"/>
      <c r="NEC121" s="7"/>
      <c r="NED121" s="7"/>
      <c r="NEE121" s="8"/>
      <c r="NEF121" s="8"/>
      <c r="NEG121" s="8"/>
      <c r="NEI121" s="8"/>
      <c r="NEJ121" s="8"/>
      <c r="NEK121" s="29"/>
      <c r="NEL121" s="7"/>
      <c r="NEM121" s="7"/>
      <c r="NEN121" s="7"/>
      <c r="NEO121" s="8"/>
      <c r="NEP121" s="8"/>
      <c r="NEQ121" s="8"/>
      <c r="NES121" s="8"/>
      <c r="NET121" s="8"/>
      <c r="NEU121" s="29"/>
      <c r="NEV121" s="7"/>
      <c r="NEW121" s="7"/>
      <c r="NEX121" s="7"/>
      <c r="NEY121" s="8"/>
      <c r="NEZ121" s="8"/>
      <c r="NFA121" s="8"/>
      <c r="NFC121" s="8"/>
      <c r="NFD121" s="8"/>
      <c r="NFE121" s="29"/>
      <c r="NFF121" s="7"/>
      <c r="NFG121" s="7"/>
      <c r="NFH121" s="7"/>
      <c r="NFI121" s="8"/>
      <c r="NFJ121" s="8"/>
      <c r="NFK121" s="8"/>
      <c r="NFM121" s="8"/>
      <c r="NFN121" s="8"/>
      <c r="NFO121" s="29"/>
      <c r="NFP121" s="7"/>
      <c r="NFQ121" s="7"/>
      <c r="NFR121" s="7"/>
      <c r="NFS121" s="8"/>
      <c r="NFT121" s="8"/>
      <c r="NFU121" s="8"/>
      <c r="NFW121" s="8"/>
      <c r="NFX121" s="8"/>
      <c r="NFY121" s="29"/>
      <c r="NFZ121" s="7"/>
      <c r="NGA121" s="7"/>
      <c r="NGB121" s="7"/>
      <c r="NGC121" s="8"/>
      <c r="NGD121" s="8"/>
      <c r="NGE121" s="8"/>
      <c r="NGG121" s="8"/>
      <c r="NGH121" s="8"/>
      <c r="NGI121" s="29"/>
      <c r="NGJ121" s="7"/>
      <c r="NGK121" s="7"/>
      <c r="NGL121" s="7"/>
      <c r="NGM121" s="8"/>
      <c r="NGN121" s="8"/>
      <c r="NGO121" s="8"/>
      <c r="NGQ121" s="8"/>
      <c r="NGR121" s="8"/>
      <c r="NGS121" s="29"/>
      <c r="NGT121" s="7"/>
      <c r="NGU121" s="7"/>
      <c r="NGV121" s="7"/>
      <c r="NGW121" s="8"/>
      <c r="NGX121" s="8"/>
      <c r="NGY121" s="8"/>
      <c r="NHA121" s="8"/>
      <c r="NHB121" s="8"/>
      <c r="NHC121" s="29"/>
      <c r="NHD121" s="7"/>
      <c r="NHE121" s="7"/>
      <c r="NHF121" s="7"/>
      <c r="NHG121" s="8"/>
      <c r="NHH121" s="8"/>
      <c r="NHI121" s="8"/>
      <c r="NHK121" s="8"/>
      <c r="NHL121" s="8"/>
      <c r="NHM121" s="29"/>
      <c r="NHN121" s="7"/>
      <c r="NHO121" s="7"/>
      <c r="NHP121" s="7"/>
      <c r="NHQ121" s="8"/>
      <c r="NHR121" s="8"/>
      <c r="NHS121" s="8"/>
      <c r="NHU121" s="8"/>
      <c r="NHV121" s="8"/>
      <c r="NHW121" s="29"/>
      <c r="NHX121" s="7"/>
      <c r="NHY121" s="7"/>
      <c r="NHZ121" s="7"/>
      <c r="NIA121" s="8"/>
      <c r="NIB121" s="8"/>
      <c r="NIC121" s="8"/>
      <c r="NIE121" s="8"/>
      <c r="NIF121" s="8"/>
      <c r="NIG121" s="29"/>
      <c r="NIH121" s="7"/>
      <c r="NII121" s="7"/>
      <c r="NIJ121" s="7"/>
      <c r="NIK121" s="8"/>
      <c r="NIL121" s="8"/>
      <c r="NIM121" s="8"/>
      <c r="NIO121" s="8"/>
      <c r="NIP121" s="8"/>
      <c r="NIQ121" s="29"/>
      <c r="NIR121" s="7"/>
      <c r="NIS121" s="7"/>
      <c r="NIT121" s="7"/>
      <c r="NIU121" s="8"/>
      <c r="NIV121" s="8"/>
      <c r="NIW121" s="8"/>
      <c r="NIY121" s="8"/>
      <c r="NIZ121" s="8"/>
      <c r="NJA121" s="29"/>
      <c r="NJB121" s="7"/>
      <c r="NJC121" s="7"/>
      <c r="NJD121" s="7"/>
      <c r="NJE121" s="8"/>
      <c r="NJF121" s="8"/>
      <c r="NJG121" s="8"/>
      <c r="NJI121" s="8"/>
      <c r="NJJ121" s="8"/>
      <c r="NJK121" s="29"/>
      <c r="NJL121" s="7"/>
      <c r="NJM121" s="7"/>
      <c r="NJN121" s="7"/>
      <c r="NJO121" s="8"/>
      <c r="NJP121" s="8"/>
      <c r="NJQ121" s="8"/>
      <c r="NJS121" s="8"/>
      <c r="NJT121" s="8"/>
      <c r="NJU121" s="29"/>
      <c r="NJV121" s="7"/>
      <c r="NJW121" s="7"/>
      <c r="NJX121" s="7"/>
      <c r="NJY121" s="8"/>
      <c r="NJZ121" s="8"/>
      <c r="NKA121" s="8"/>
      <c r="NKC121" s="8"/>
      <c r="NKD121" s="8"/>
      <c r="NKE121" s="29"/>
      <c r="NKF121" s="7"/>
      <c r="NKG121" s="7"/>
      <c r="NKH121" s="7"/>
      <c r="NKI121" s="8"/>
      <c r="NKJ121" s="8"/>
      <c r="NKK121" s="8"/>
      <c r="NKM121" s="8"/>
      <c r="NKN121" s="8"/>
      <c r="NKO121" s="29"/>
      <c r="NKP121" s="7"/>
      <c r="NKQ121" s="7"/>
      <c r="NKR121" s="7"/>
      <c r="NKS121" s="8"/>
      <c r="NKT121" s="8"/>
      <c r="NKU121" s="8"/>
      <c r="NKW121" s="8"/>
      <c r="NKX121" s="8"/>
      <c r="NKY121" s="29"/>
      <c r="NKZ121" s="7"/>
      <c r="NLA121" s="7"/>
      <c r="NLB121" s="7"/>
      <c r="NLC121" s="8"/>
      <c r="NLD121" s="8"/>
      <c r="NLE121" s="8"/>
      <c r="NLG121" s="8"/>
      <c r="NLH121" s="8"/>
      <c r="NLI121" s="29"/>
      <c r="NLJ121" s="7"/>
      <c r="NLK121" s="7"/>
      <c r="NLL121" s="7"/>
      <c r="NLM121" s="8"/>
      <c r="NLN121" s="8"/>
      <c r="NLO121" s="8"/>
      <c r="NLQ121" s="8"/>
      <c r="NLR121" s="8"/>
      <c r="NLS121" s="29"/>
      <c r="NLT121" s="7"/>
      <c r="NLU121" s="7"/>
      <c r="NLV121" s="7"/>
      <c r="NLW121" s="8"/>
      <c r="NLX121" s="8"/>
      <c r="NLY121" s="8"/>
      <c r="NMA121" s="8"/>
      <c r="NMB121" s="8"/>
      <c r="NMC121" s="29"/>
      <c r="NMD121" s="7"/>
      <c r="NME121" s="7"/>
      <c r="NMF121" s="7"/>
      <c r="NMG121" s="8"/>
      <c r="NMH121" s="8"/>
      <c r="NMI121" s="8"/>
      <c r="NMK121" s="8"/>
      <c r="NML121" s="8"/>
      <c r="NMM121" s="29"/>
      <c r="NMN121" s="7"/>
      <c r="NMO121" s="7"/>
      <c r="NMP121" s="7"/>
      <c r="NMQ121" s="8"/>
      <c r="NMR121" s="8"/>
      <c r="NMS121" s="8"/>
      <c r="NMU121" s="8"/>
      <c r="NMV121" s="8"/>
      <c r="NMW121" s="29"/>
      <c r="NMX121" s="7"/>
      <c r="NMY121" s="7"/>
      <c r="NMZ121" s="7"/>
      <c r="NNA121" s="8"/>
      <c r="NNB121" s="8"/>
      <c r="NNC121" s="8"/>
      <c r="NNE121" s="8"/>
      <c r="NNF121" s="8"/>
      <c r="NNG121" s="29"/>
      <c r="NNH121" s="7"/>
      <c r="NNI121" s="7"/>
      <c r="NNJ121" s="7"/>
      <c r="NNK121" s="8"/>
      <c r="NNL121" s="8"/>
      <c r="NNM121" s="8"/>
      <c r="NNO121" s="8"/>
      <c r="NNP121" s="8"/>
      <c r="NNQ121" s="29"/>
      <c r="NNR121" s="7"/>
      <c r="NNS121" s="7"/>
      <c r="NNT121" s="7"/>
      <c r="NNU121" s="8"/>
      <c r="NNV121" s="8"/>
      <c r="NNW121" s="8"/>
      <c r="NNY121" s="8"/>
      <c r="NNZ121" s="8"/>
      <c r="NOA121" s="29"/>
      <c r="NOB121" s="7"/>
      <c r="NOC121" s="7"/>
      <c r="NOD121" s="7"/>
      <c r="NOE121" s="8"/>
      <c r="NOF121" s="8"/>
      <c r="NOG121" s="8"/>
      <c r="NOI121" s="8"/>
      <c r="NOJ121" s="8"/>
      <c r="NOK121" s="29"/>
      <c r="NOL121" s="7"/>
      <c r="NOM121" s="7"/>
      <c r="NON121" s="7"/>
      <c r="NOO121" s="8"/>
      <c r="NOP121" s="8"/>
      <c r="NOQ121" s="8"/>
      <c r="NOS121" s="8"/>
      <c r="NOT121" s="8"/>
      <c r="NOU121" s="29"/>
      <c r="NOV121" s="7"/>
      <c r="NOW121" s="7"/>
      <c r="NOX121" s="7"/>
      <c r="NOY121" s="8"/>
      <c r="NOZ121" s="8"/>
      <c r="NPA121" s="8"/>
      <c r="NPC121" s="8"/>
      <c r="NPD121" s="8"/>
      <c r="NPE121" s="29"/>
      <c r="NPF121" s="7"/>
      <c r="NPG121" s="7"/>
      <c r="NPH121" s="7"/>
      <c r="NPI121" s="8"/>
      <c r="NPJ121" s="8"/>
      <c r="NPK121" s="8"/>
      <c r="NPM121" s="8"/>
      <c r="NPN121" s="8"/>
      <c r="NPO121" s="29"/>
      <c r="NPP121" s="7"/>
      <c r="NPQ121" s="7"/>
      <c r="NPR121" s="7"/>
      <c r="NPS121" s="8"/>
      <c r="NPT121" s="8"/>
      <c r="NPU121" s="8"/>
      <c r="NPW121" s="8"/>
      <c r="NPX121" s="8"/>
      <c r="NPY121" s="29"/>
      <c r="NPZ121" s="7"/>
      <c r="NQA121" s="7"/>
      <c r="NQB121" s="7"/>
      <c r="NQC121" s="8"/>
      <c r="NQD121" s="8"/>
      <c r="NQE121" s="8"/>
      <c r="NQG121" s="8"/>
      <c r="NQH121" s="8"/>
      <c r="NQI121" s="29"/>
      <c r="NQJ121" s="7"/>
      <c r="NQK121" s="7"/>
      <c r="NQL121" s="7"/>
      <c r="NQM121" s="8"/>
      <c r="NQN121" s="8"/>
      <c r="NQO121" s="8"/>
      <c r="NQQ121" s="8"/>
      <c r="NQR121" s="8"/>
      <c r="NQS121" s="29"/>
      <c r="NQT121" s="7"/>
      <c r="NQU121" s="7"/>
      <c r="NQV121" s="7"/>
      <c r="NQW121" s="8"/>
      <c r="NQX121" s="8"/>
      <c r="NQY121" s="8"/>
      <c r="NRA121" s="8"/>
      <c r="NRB121" s="8"/>
      <c r="NRC121" s="29"/>
      <c r="NRD121" s="7"/>
      <c r="NRE121" s="7"/>
      <c r="NRF121" s="7"/>
      <c r="NRG121" s="8"/>
      <c r="NRH121" s="8"/>
      <c r="NRI121" s="8"/>
      <c r="NRK121" s="8"/>
      <c r="NRL121" s="8"/>
      <c r="NRM121" s="29"/>
      <c r="NRN121" s="7"/>
      <c r="NRO121" s="7"/>
      <c r="NRP121" s="7"/>
      <c r="NRQ121" s="8"/>
      <c r="NRR121" s="8"/>
      <c r="NRS121" s="8"/>
      <c r="NRU121" s="8"/>
      <c r="NRV121" s="8"/>
      <c r="NRW121" s="29"/>
      <c r="NRX121" s="7"/>
      <c r="NRY121" s="7"/>
      <c r="NRZ121" s="7"/>
      <c r="NSA121" s="8"/>
      <c r="NSB121" s="8"/>
      <c r="NSC121" s="8"/>
      <c r="NSE121" s="8"/>
      <c r="NSF121" s="8"/>
      <c r="NSG121" s="29"/>
      <c r="NSH121" s="7"/>
      <c r="NSI121" s="7"/>
      <c r="NSJ121" s="7"/>
      <c r="NSK121" s="8"/>
      <c r="NSL121" s="8"/>
      <c r="NSM121" s="8"/>
      <c r="NSO121" s="8"/>
      <c r="NSP121" s="8"/>
      <c r="NSQ121" s="29"/>
      <c r="NSR121" s="7"/>
      <c r="NSS121" s="7"/>
      <c r="NST121" s="7"/>
      <c r="NSU121" s="8"/>
      <c r="NSV121" s="8"/>
      <c r="NSW121" s="8"/>
      <c r="NSY121" s="8"/>
      <c r="NSZ121" s="8"/>
      <c r="NTA121" s="29"/>
      <c r="NTB121" s="7"/>
      <c r="NTC121" s="7"/>
      <c r="NTD121" s="7"/>
      <c r="NTE121" s="8"/>
      <c r="NTF121" s="8"/>
      <c r="NTG121" s="8"/>
      <c r="NTI121" s="8"/>
      <c r="NTJ121" s="8"/>
      <c r="NTK121" s="29"/>
      <c r="NTL121" s="7"/>
      <c r="NTM121" s="7"/>
      <c r="NTN121" s="7"/>
      <c r="NTO121" s="8"/>
      <c r="NTP121" s="8"/>
      <c r="NTQ121" s="8"/>
      <c r="NTS121" s="8"/>
      <c r="NTT121" s="8"/>
      <c r="NTU121" s="29"/>
      <c r="NTV121" s="7"/>
      <c r="NTW121" s="7"/>
      <c r="NTX121" s="7"/>
      <c r="NTY121" s="8"/>
      <c r="NTZ121" s="8"/>
      <c r="NUA121" s="8"/>
      <c r="NUC121" s="8"/>
      <c r="NUD121" s="8"/>
      <c r="NUE121" s="29"/>
      <c r="NUF121" s="7"/>
      <c r="NUG121" s="7"/>
      <c r="NUH121" s="7"/>
      <c r="NUI121" s="8"/>
      <c r="NUJ121" s="8"/>
      <c r="NUK121" s="8"/>
      <c r="NUM121" s="8"/>
      <c r="NUN121" s="8"/>
      <c r="NUO121" s="29"/>
      <c r="NUP121" s="7"/>
      <c r="NUQ121" s="7"/>
      <c r="NUR121" s="7"/>
      <c r="NUS121" s="8"/>
      <c r="NUT121" s="8"/>
      <c r="NUU121" s="8"/>
      <c r="NUW121" s="8"/>
      <c r="NUX121" s="8"/>
      <c r="NUY121" s="29"/>
      <c r="NUZ121" s="7"/>
      <c r="NVA121" s="7"/>
      <c r="NVB121" s="7"/>
      <c r="NVC121" s="8"/>
      <c r="NVD121" s="8"/>
      <c r="NVE121" s="8"/>
      <c r="NVG121" s="8"/>
      <c r="NVH121" s="8"/>
      <c r="NVI121" s="29"/>
      <c r="NVJ121" s="7"/>
      <c r="NVK121" s="7"/>
      <c r="NVL121" s="7"/>
      <c r="NVM121" s="8"/>
      <c r="NVN121" s="8"/>
      <c r="NVO121" s="8"/>
      <c r="NVQ121" s="8"/>
      <c r="NVR121" s="8"/>
      <c r="NVS121" s="29"/>
      <c r="NVT121" s="7"/>
      <c r="NVU121" s="7"/>
      <c r="NVV121" s="7"/>
      <c r="NVW121" s="8"/>
      <c r="NVX121" s="8"/>
      <c r="NVY121" s="8"/>
      <c r="NWA121" s="8"/>
      <c r="NWB121" s="8"/>
      <c r="NWC121" s="29"/>
      <c r="NWD121" s="7"/>
      <c r="NWE121" s="7"/>
      <c r="NWF121" s="7"/>
      <c r="NWG121" s="8"/>
      <c r="NWH121" s="8"/>
      <c r="NWI121" s="8"/>
      <c r="NWK121" s="8"/>
      <c r="NWL121" s="8"/>
      <c r="NWM121" s="29"/>
      <c r="NWN121" s="7"/>
      <c r="NWO121" s="7"/>
      <c r="NWP121" s="7"/>
      <c r="NWQ121" s="8"/>
      <c r="NWR121" s="8"/>
      <c r="NWS121" s="8"/>
      <c r="NWU121" s="8"/>
      <c r="NWV121" s="8"/>
      <c r="NWW121" s="29"/>
      <c r="NWX121" s="7"/>
      <c r="NWY121" s="7"/>
      <c r="NWZ121" s="7"/>
      <c r="NXA121" s="8"/>
      <c r="NXB121" s="8"/>
      <c r="NXC121" s="8"/>
      <c r="NXE121" s="8"/>
      <c r="NXF121" s="8"/>
      <c r="NXG121" s="29"/>
      <c r="NXH121" s="7"/>
      <c r="NXI121" s="7"/>
      <c r="NXJ121" s="7"/>
      <c r="NXK121" s="8"/>
      <c r="NXL121" s="8"/>
      <c r="NXM121" s="8"/>
      <c r="NXO121" s="8"/>
      <c r="NXP121" s="8"/>
      <c r="NXQ121" s="29"/>
      <c r="NXR121" s="7"/>
      <c r="NXS121" s="7"/>
      <c r="NXT121" s="7"/>
      <c r="NXU121" s="8"/>
      <c r="NXV121" s="8"/>
      <c r="NXW121" s="8"/>
      <c r="NXY121" s="8"/>
      <c r="NXZ121" s="8"/>
      <c r="NYA121" s="29"/>
      <c r="NYB121" s="7"/>
      <c r="NYC121" s="7"/>
      <c r="NYD121" s="7"/>
      <c r="NYE121" s="8"/>
      <c r="NYF121" s="8"/>
      <c r="NYG121" s="8"/>
      <c r="NYI121" s="8"/>
      <c r="NYJ121" s="8"/>
      <c r="NYK121" s="29"/>
      <c r="NYL121" s="7"/>
      <c r="NYM121" s="7"/>
      <c r="NYN121" s="7"/>
      <c r="NYO121" s="8"/>
      <c r="NYP121" s="8"/>
      <c r="NYQ121" s="8"/>
      <c r="NYS121" s="8"/>
      <c r="NYT121" s="8"/>
      <c r="NYU121" s="29"/>
      <c r="NYV121" s="7"/>
      <c r="NYW121" s="7"/>
      <c r="NYX121" s="7"/>
      <c r="NYY121" s="8"/>
      <c r="NYZ121" s="8"/>
      <c r="NZA121" s="8"/>
      <c r="NZC121" s="8"/>
      <c r="NZD121" s="8"/>
      <c r="NZE121" s="29"/>
      <c r="NZF121" s="7"/>
      <c r="NZG121" s="7"/>
      <c r="NZH121" s="7"/>
      <c r="NZI121" s="8"/>
      <c r="NZJ121" s="8"/>
      <c r="NZK121" s="8"/>
      <c r="NZM121" s="8"/>
      <c r="NZN121" s="8"/>
      <c r="NZO121" s="29"/>
      <c r="NZP121" s="7"/>
      <c r="NZQ121" s="7"/>
      <c r="NZR121" s="7"/>
      <c r="NZS121" s="8"/>
      <c r="NZT121" s="8"/>
      <c r="NZU121" s="8"/>
      <c r="NZW121" s="8"/>
      <c r="NZX121" s="8"/>
      <c r="NZY121" s="29"/>
      <c r="NZZ121" s="7"/>
      <c r="OAA121" s="7"/>
      <c r="OAB121" s="7"/>
      <c r="OAC121" s="8"/>
      <c r="OAD121" s="8"/>
      <c r="OAE121" s="8"/>
      <c r="OAG121" s="8"/>
      <c r="OAH121" s="8"/>
      <c r="OAI121" s="29"/>
      <c r="OAJ121" s="7"/>
      <c r="OAK121" s="7"/>
      <c r="OAL121" s="7"/>
      <c r="OAM121" s="8"/>
      <c r="OAN121" s="8"/>
      <c r="OAO121" s="8"/>
      <c r="OAQ121" s="8"/>
      <c r="OAR121" s="8"/>
      <c r="OAS121" s="29"/>
      <c r="OAT121" s="7"/>
      <c r="OAU121" s="7"/>
      <c r="OAV121" s="7"/>
      <c r="OAW121" s="8"/>
      <c r="OAX121" s="8"/>
      <c r="OAY121" s="8"/>
      <c r="OBA121" s="8"/>
      <c r="OBB121" s="8"/>
      <c r="OBC121" s="29"/>
      <c r="OBD121" s="7"/>
      <c r="OBE121" s="7"/>
      <c r="OBF121" s="7"/>
      <c r="OBG121" s="8"/>
      <c r="OBH121" s="8"/>
      <c r="OBI121" s="8"/>
      <c r="OBK121" s="8"/>
      <c r="OBL121" s="8"/>
      <c r="OBM121" s="29"/>
      <c r="OBN121" s="7"/>
      <c r="OBO121" s="7"/>
      <c r="OBP121" s="7"/>
      <c r="OBQ121" s="8"/>
      <c r="OBR121" s="8"/>
      <c r="OBS121" s="8"/>
      <c r="OBU121" s="8"/>
      <c r="OBV121" s="8"/>
      <c r="OBW121" s="29"/>
      <c r="OBX121" s="7"/>
      <c r="OBY121" s="7"/>
      <c r="OBZ121" s="7"/>
      <c r="OCA121" s="8"/>
      <c r="OCB121" s="8"/>
      <c r="OCC121" s="8"/>
      <c r="OCE121" s="8"/>
      <c r="OCF121" s="8"/>
      <c r="OCG121" s="29"/>
      <c r="OCH121" s="7"/>
      <c r="OCI121" s="7"/>
      <c r="OCJ121" s="7"/>
      <c r="OCK121" s="8"/>
      <c r="OCL121" s="8"/>
      <c r="OCM121" s="8"/>
      <c r="OCO121" s="8"/>
      <c r="OCP121" s="8"/>
      <c r="OCQ121" s="29"/>
      <c r="OCR121" s="7"/>
      <c r="OCS121" s="7"/>
      <c r="OCT121" s="7"/>
      <c r="OCU121" s="8"/>
      <c r="OCV121" s="8"/>
      <c r="OCW121" s="8"/>
      <c r="OCY121" s="8"/>
      <c r="OCZ121" s="8"/>
      <c r="ODA121" s="29"/>
      <c r="ODB121" s="7"/>
      <c r="ODC121" s="7"/>
      <c r="ODD121" s="7"/>
      <c r="ODE121" s="8"/>
      <c r="ODF121" s="8"/>
      <c r="ODG121" s="8"/>
      <c r="ODI121" s="8"/>
      <c r="ODJ121" s="8"/>
      <c r="ODK121" s="29"/>
      <c r="ODL121" s="7"/>
      <c r="ODM121" s="7"/>
      <c r="ODN121" s="7"/>
      <c r="ODO121" s="8"/>
      <c r="ODP121" s="8"/>
      <c r="ODQ121" s="8"/>
      <c r="ODS121" s="8"/>
      <c r="ODT121" s="8"/>
      <c r="ODU121" s="29"/>
      <c r="ODV121" s="7"/>
      <c r="ODW121" s="7"/>
      <c r="ODX121" s="7"/>
      <c r="ODY121" s="8"/>
      <c r="ODZ121" s="8"/>
      <c r="OEA121" s="8"/>
      <c r="OEC121" s="8"/>
      <c r="OED121" s="8"/>
      <c r="OEE121" s="29"/>
      <c r="OEF121" s="7"/>
      <c r="OEG121" s="7"/>
      <c r="OEH121" s="7"/>
      <c r="OEI121" s="8"/>
      <c r="OEJ121" s="8"/>
      <c r="OEK121" s="8"/>
      <c r="OEM121" s="8"/>
      <c r="OEN121" s="8"/>
      <c r="OEO121" s="29"/>
      <c r="OEP121" s="7"/>
      <c r="OEQ121" s="7"/>
      <c r="OER121" s="7"/>
      <c r="OES121" s="8"/>
      <c r="OET121" s="8"/>
      <c r="OEU121" s="8"/>
      <c r="OEW121" s="8"/>
      <c r="OEX121" s="8"/>
      <c r="OEY121" s="29"/>
      <c r="OEZ121" s="7"/>
      <c r="OFA121" s="7"/>
      <c r="OFB121" s="7"/>
      <c r="OFC121" s="8"/>
      <c r="OFD121" s="8"/>
      <c r="OFE121" s="8"/>
      <c r="OFG121" s="8"/>
      <c r="OFH121" s="8"/>
      <c r="OFI121" s="29"/>
      <c r="OFJ121" s="7"/>
      <c r="OFK121" s="7"/>
      <c r="OFL121" s="7"/>
      <c r="OFM121" s="8"/>
      <c r="OFN121" s="8"/>
      <c r="OFO121" s="8"/>
      <c r="OFQ121" s="8"/>
      <c r="OFR121" s="8"/>
      <c r="OFS121" s="29"/>
      <c r="OFT121" s="7"/>
      <c r="OFU121" s="7"/>
      <c r="OFV121" s="7"/>
      <c r="OFW121" s="8"/>
      <c r="OFX121" s="8"/>
      <c r="OFY121" s="8"/>
      <c r="OGA121" s="8"/>
      <c r="OGB121" s="8"/>
      <c r="OGC121" s="29"/>
      <c r="OGD121" s="7"/>
      <c r="OGE121" s="7"/>
      <c r="OGF121" s="7"/>
      <c r="OGG121" s="8"/>
      <c r="OGH121" s="8"/>
      <c r="OGI121" s="8"/>
      <c r="OGK121" s="8"/>
      <c r="OGL121" s="8"/>
      <c r="OGM121" s="29"/>
      <c r="OGN121" s="7"/>
      <c r="OGO121" s="7"/>
      <c r="OGP121" s="7"/>
      <c r="OGQ121" s="8"/>
      <c r="OGR121" s="8"/>
      <c r="OGS121" s="8"/>
      <c r="OGU121" s="8"/>
      <c r="OGV121" s="8"/>
      <c r="OGW121" s="29"/>
      <c r="OGX121" s="7"/>
      <c r="OGY121" s="7"/>
      <c r="OGZ121" s="7"/>
      <c r="OHA121" s="8"/>
      <c r="OHB121" s="8"/>
      <c r="OHC121" s="8"/>
      <c r="OHE121" s="8"/>
      <c r="OHF121" s="8"/>
      <c r="OHG121" s="29"/>
      <c r="OHH121" s="7"/>
      <c r="OHI121" s="7"/>
      <c r="OHJ121" s="7"/>
      <c r="OHK121" s="8"/>
      <c r="OHL121" s="8"/>
      <c r="OHM121" s="8"/>
      <c r="OHO121" s="8"/>
      <c r="OHP121" s="8"/>
      <c r="OHQ121" s="29"/>
      <c r="OHR121" s="7"/>
      <c r="OHS121" s="7"/>
      <c r="OHT121" s="7"/>
      <c r="OHU121" s="8"/>
      <c r="OHV121" s="8"/>
      <c r="OHW121" s="8"/>
      <c r="OHY121" s="8"/>
      <c r="OHZ121" s="8"/>
      <c r="OIA121" s="29"/>
      <c r="OIB121" s="7"/>
      <c r="OIC121" s="7"/>
      <c r="OID121" s="7"/>
      <c r="OIE121" s="8"/>
      <c r="OIF121" s="8"/>
      <c r="OIG121" s="8"/>
      <c r="OII121" s="8"/>
      <c r="OIJ121" s="8"/>
      <c r="OIK121" s="29"/>
      <c r="OIL121" s="7"/>
      <c r="OIM121" s="7"/>
      <c r="OIN121" s="7"/>
      <c r="OIO121" s="8"/>
      <c r="OIP121" s="8"/>
      <c r="OIQ121" s="8"/>
      <c r="OIS121" s="8"/>
      <c r="OIT121" s="8"/>
      <c r="OIU121" s="29"/>
      <c r="OIV121" s="7"/>
      <c r="OIW121" s="7"/>
      <c r="OIX121" s="7"/>
      <c r="OIY121" s="8"/>
      <c r="OIZ121" s="8"/>
      <c r="OJA121" s="8"/>
      <c r="OJC121" s="8"/>
      <c r="OJD121" s="8"/>
      <c r="OJE121" s="29"/>
      <c r="OJF121" s="7"/>
      <c r="OJG121" s="7"/>
      <c r="OJH121" s="7"/>
      <c r="OJI121" s="8"/>
      <c r="OJJ121" s="8"/>
      <c r="OJK121" s="8"/>
      <c r="OJM121" s="8"/>
      <c r="OJN121" s="8"/>
      <c r="OJO121" s="29"/>
      <c r="OJP121" s="7"/>
      <c r="OJQ121" s="7"/>
      <c r="OJR121" s="7"/>
      <c r="OJS121" s="8"/>
      <c r="OJT121" s="8"/>
      <c r="OJU121" s="8"/>
      <c r="OJW121" s="8"/>
      <c r="OJX121" s="8"/>
      <c r="OJY121" s="29"/>
      <c r="OJZ121" s="7"/>
      <c r="OKA121" s="7"/>
      <c r="OKB121" s="7"/>
      <c r="OKC121" s="8"/>
      <c r="OKD121" s="8"/>
      <c r="OKE121" s="8"/>
      <c r="OKG121" s="8"/>
      <c r="OKH121" s="8"/>
      <c r="OKI121" s="29"/>
      <c r="OKJ121" s="7"/>
      <c r="OKK121" s="7"/>
      <c r="OKL121" s="7"/>
      <c r="OKM121" s="8"/>
      <c r="OKN121" s="8"/>
      <c r="OKO121" s="8"/>
      <c r="OKQ121" s="8"/>
      <c r="OKR121" s="8"/>
      <c r="OKS121" s="29"/>
      <c r="OKT121" s="7"/>
      <c r="OKU121" s="7"/>
      <c r="OKV121" s="7"/>
      <c r="OKW121" s="8"/>
      <c r="OKX121" s="8"/>
      <c r="OKY121" s="8"/>
      <c r="OLA121" s="8"/>
      <c r="OLB121" s="8"/>
      <c r="OLC121" s="29"/>
      <c r="OLD121" s="7"/>
      <c r="OLE121" s="7"/>
      <c r="OLF121" s="7"/>
      <c r="OLG121" s="8"/>
      <c r="OLH121" s="8"/>
      <c r="OLI121" s="8"/>
      <c r="OLK121" s="8"/>
      <c r="OLL121" s="8"/>
      <c r="OLM121" s="29"/>
      <c r="OLN121" s="7"/>
      <c r="OLO121" s="7"/>
      <c r="OLP121" s="7"/>
      <c r="OLQ121" s="8"/>
      <c r="OLR121" s="8"/>
      <c r="OLS121" s="8"/>
      <c r="OLU121" s="8"/>
      <c r="OLV121" s="8"/>
      <c r="OLW121" s="29"/>
      <c r="OLX121" s="7"/>
      <c r="OLY121" s="7"/>
      <c r="OLZ121" s="7"/>
      <c r="OMA121" s="8"/>
      <c r="OMB121" s="8"/>
      <c r="OMC121" s="8"/>
      <c r="OME121" s="8"/>
      <c r="OMF121" s="8"/>
      <c r="OMG121" s="29"/>
      <c r="OMH121" s="7"/>
      <c r="OMI121" s="7"/>
      <c r="OMJ121" s="7"/>
      <c r="OMK121" s="8"/>
      <c r="OML121" s="8"/>
      <c r="OMM121" s="8"/>
      <c r="OMO121" s="8"/>
      <c r="OMP121" s="8"/>
      <c r="OMQ121" s="29"/>
      <c r="OMR121" s="7"/>
      <c r="OMS121" s="7"/>
      <c r="OMT121" s="7"/>
      <c r="OMU121" s="8"/>
      <c r="OMV121" s="8"/>
      <c r="OMW121" s="8"/>
      <c r="OMY121" s="8"/>
      <c r="OMZ121" s="8"/>
      <c r="ONA121" s="29"/>
      <c r="ONB121" s="7"/>
      <c r="ONC121" s="7"/>
      <c r="OND121" s="7"/>
      <c r="ONE121" s="8"/>
      <c r="ONF121" s="8"/>
      <c r="ONG121" s="8"/>
      <c r="ONI121" s="8"/>
      <c r="ONJ121" s="8"/>
      <c r="ONK121" s="29"/>
      <c r="ONL121" s="7"/>
      <c r="ONM121" s="7"/>
      <c r="ONN121" s="7"/>
      <c r="ONO121" s="8"/>
      <c r="ONP121" s="8"/>
      <c r="ONQ121" s="8"/>
      <c r="ONS121" s="8"/>
      <c r="ONT121" s="8"/>
      <c r="ONU121" s="29"/>
      <c r="ONV121" s="7"/>
      <c r="ONW121" s="7"/>
      <c r="ONX121" s="7"/>
      <c r="ONY121" s="8"/>
      <c r="ONZ121" s="8"/>
      <c r="OOA121" s="8"/>
      <c r="OOC121" s="8"/>
      <c r="OOD121" s="8"/>
      <c r="OOE121" s="29"/>
      <c r="OOF121" s="7"/>
      <c r="OOG121" s="7"/>
      <c r="OOH121" s="7"/>
      <c r="OOI121" s="8"/>
      <c r="OOJ121" s="8"/>
      <c r="OOK121" s="8"/>
      <c r="OOM121" s="8"/>
      <c r="OON121" s="8"/>
      <c r="OOO121" s="29"/>
      <c r="OOP121" s="7"/>
      <c r="OOQ121" s="7"/>
      <c r="OOR121" s="7"/>
      <c r="OOS121" s="8"/>
      <c r="OOT121" s="8"/>
      <c r="OOU121" s="8"/>
      <c r="OOW121" s="8"/>
      <c r="OOX121" s="8"/>
      <c r="OOY121" s="29"/>
      <c r="OOZ121" s="7"/>
      <c r="OPA121" s="7"/>
      <c r="OPB121" s="7"/>
      <c r="OPC121" s="8"/>
      <c r="OPD121" s="8"/>
      <c r="OPE121" s="8"/>
      <c r="OPG121" s="8"/>
      <c r="OPH121" s="8"/>
      <c r="OPI121" s="29"/>
      <c r="OPJ121" s="7"/>
      <c r="OPK121" s="7"/>
      <c r="OPL121" s="7"/>
      <c r="OPM121" s="8"/>
      <c r="OPN121" s="8"/>
      <c r="OPO121" s="8"/>
      <c r="OPQ121" s="8"/>
      <c r="OPR121" s="8"/>
      <c r="OPS121" s="29"/>
      <c r="OPT121" s="7"/>
      <c r="OPU121" s="7"/>
      <c r="OPV121" s="7"/>
      <c r="OPW121" s="8"/>
      <c r="OPX121" s="8"/>
      <c r="OPY121" s="8"/>
      <c r="OQA121" s="8"/>
      <c r="OQB121" s="8"/>
      <c r="OQC121" s="29"/>
      <c r="OQD121" s="7"/>
      <c r="OQE121" s="7"/>
      <c r="OQF121" s="7"/>
      <c r="OQG121" s="8"/>
      <c r="OQH121" s="8"/>
      <c r="OQI121" s="8"/>
      <c r="OQK121" s="8"/>
      <c r="OQL121" s="8"/>
      <c r="OQM121" s="29"/>
      <c r="OQN121" s="7"/>
      <c r="OQO121" s="7"/>
      <c r="OQP121" s="7"/>
      <c r="OQQ121" s="8"/>
      <c r="OQR121" s="8"/>
      <c r="OQS121" s="8"/>
      <c r="OQU121" s="8"/>
      <c r="OQV121" s="8"/>
      <c r="OQW121" s="29"/>
      <c r="OQX121" s="7"/>
      <c r="OQY121" s="7"/>
      <c r="OQZ121" s="7"/>
      <c r="ORA121" s="8"/>
      <c r="ORB121" s="8"/>
      <c r="ORC121" s="8"/>
      <c r="ORE121" s="8"/>
      <c r="ORF121" s="8"/>
      <c r="ORG121" s="29"/>
      <c r="ORH121" s="7"/>
      <c r="ORI121" s="7"/>
      <c r="ORJ121" s="7"/>
      <c r="ORK121" s="8"/>
      <c r="ORL121" s="8"/>
      <c r="ORM121" s="8"/>
      <c r="ORO121" s="8"/>
      <c r="ORP121" s="8"/>
      <c r="ORQ121" s="29"/>
      <c r="ORR121" s="7"/>
      <c r="ORS121" s="7"/>
      <c r="ORT121" s="7"/>
      <c r="ORU121" s="8"/>
      <c r="ORV121" s="8"/>
      <c r="ORW121" s="8"/>
      <c r="ORY121" s="8"/>
      <c r="ORZ121" s="8"/>
      <c r="OSA121" s="29"/>
      <c r="OSB121" s="7"/>
      <c r="OSC121" s="7"/>
      <c r="OSD121" s="7"/>
      <c r="OSE121" s="8"/>
      <c r="OSF121" s="8"/>
      <c r="OSG121" s="8"/>
      <c r="OSI121" s="8"/>
      <c r="OSJ121" s="8"/>
      <c r="OSK121" s="29"/>
      <c r="OSL121" s="7"/>
      <c r="OSM121" s="7"/>
      <c r="OSN121" s="7"/>
      <c r="OSO121" s="8"/>
      <c r="OSP121" s="8"/>
      <c r="OSQ121" s="8"/>
      <c r="OSS121" s="8"/>
      <c r="OST121" s="8"/>
      <c r="OSU121" s="29"/>
      <c r="OSV121" s="7"/>
      <c r="OSW121" s="7"/>
      <c r="OSX121" s="7"/>
      <c r="OSY121" s="8"/>
      <c r="OSZ121" s="8"/>
      <c r="OTA121" s="8"/>
      <c r="OTC121" s="8"/>
      <c r="OTD121" s="8"/>
      <c r="OTE121" s="29"/>
      <c r="OTF121" s="7"/>
      <c r="OTG121" s="7"/>
      <c r="OTH121" s="7"/>
      <c r="OTI121" s="8"/>
      <c r="OTJ121" s="8"/>
      <c r="OTK121" s="8"/>
      <c r="OTM121" s="8"/>
      <c r="OTN121" s="8"/>
      <c r="OTO121" s="29"/>
      <c r="OTP121" s="7"/>
      <c r="OTQ121" s="7"/>
      <c r="OTR121" s="7"/>
      <c r="OTS121" s="8"/>
      <c r="OTT121" s="8"/>
      <c r="OTU121" s="8"/>
      <c r="OTW121" s="8"/>
      <c r="OTX121" s="8"/>
      <c r="OTY121" s="29"/>
      <c r="OTZ121" s="7"/>
      <c r="OUA121" s="7"/>
      <c r="OUB121" s="7"/>
      <c r="OUC121" s="8"/>
      <c r="OUD121" s="8"/>
      <c r="OUE121" s="8"/>
      <c r="OUG121" s="8"/>
      <c r="OUH121" s="8"/>
      <c r="OUI121" s="29"/>
      <c r="OUJ121" s="7"/>
      <c r="OUK121" s="7"/>
      <c r="OUL121" s="7"/>
      <c r="OUM121" s="8"/>
      <c r="OUN121" s="8"/>
      <c r="OUO121" s="8"/>
      <c r="OUQ121" s="8"/>
      <c r="OUR121" s="8"/>
      <c r="OUS121" s="29"/>
      <c r="OUT121" s="7"/>
      <c r="OUU121" s="7"/>
      <c r="OUV121" s="7"/>
      <c r="OUW121" s="8"/>
      <c r="OUX121" s="8"/>
      <c r="OUY121" s="8"/>
      <c r="OVA121" s="8"/>
      <c r="OVB121" s="8"/>
      <c r="OVC121" s="29"/>
      <c r="OVD121" s="7"/>
      <c r="OVE121" s="7"/>
      <c r="OVF121" s="7"/>
      <c r="OVG121" s="8"/>
      <c r="OVH121" s="8"/>
      <c r="OVI121" s="8"/>
      <c r="OVK121" s="8"/>
      <c r="OVL121" s="8"/>
      <c r="OVM121" s="29"/>
      <c r="OVN121" s="7"/>
      <c r="OVO121" s="7"/>
      <c r="OVP121" s="7"/>
      <c r="OVQ121" s="8"/>
      <c r="OVR121" s="8"/>
      <c r="OVS121" s="8"/>
      <c r="OVU121" s="8"/>
      <c r="OVV121" s="8"/>
      <c r="OVW121" s="29"/>
      <c r="OVX121" s="7"/>
      <c r="OVY121" s="7"/>
      <c r="OVZ121" s="7"/>
      <c r="OWA121" s="8"/>
      <c r="OWB121" s="8"/>
      <c r="OWC121" s="8"/>
      <c r="OWE121" s="8"/>
      <c r="OWF121" s="8"/>
      <c r="OWG121" s="29"/>
      <c r="OWH121" s="7"/>
      <c r="OWI121" s="7"/>
      <c r="OWJ121" s="7"/>
      <c r="OWK121" s="8"/>
      <c r="OWL121" s="8"/>
      <c r="OWM121" s="8"/>
      <c r="OWO121" s="8"/>
      <c r="OWP121" s="8"/>
      <c r="OWQ121" s="29"/>
      <c r="OWR121" s="7"/>
      <c r="OWS121" s="7"/>
      <c r="OWT121" s="7"/>
      <c r="OWU121" s="8"/>
      <c r="OWV121" s="8"/>
      <c r="OWW121" s="8"/>
      <c r="OWY121" s="8"/>
      <c r="OWZ121" s="8"/>
      <c r="OXA121" s="29"/>
      <c r="OXB121" s="7"/>
      <c r="OXC121" s="7"/>
      <c r="OXD121" s="7"/>
      <c r="OXE121" s="8"/>
      <c r="OXF121" s="8"/>
      <c r="OXG121" s="8"/>
      <c r="OXI121" s="8"/>
      <c r="OXJ121" s="8"/>
      <c r="OXK121" s="29"/>
      <c r="OXL121" s="7"/>
      <c r="OXM121" s="7"/>
      <c r="OXN121" s="7"/>
      <c r="OXO121" s="8"/>
      <c r="OXP121" s="8"/>
      <c r="OXQ121" s="8"/>
      <c r="OXS121" s="8"/>
      <c r="OXT121" s="8"/>
      <c r="OXU121" s="29"/>
      <c r="OXV121" s="7"/>
      <c r="OXW121" s="7"/>
      <c r="OXX121" s="7"/>
      <c r="OXY121" s="8"/>
      <c r="OXZ121" s="8"/>
      <c r="OYA121" s="8"/>
      <c r="OYC121" s="8"/>
      <c r="OYD121" s="8"/>
      <c r="OYE121" s="29"/>
      <c r="OYF121" s="7"/>
      <c r="OYG121" s="7"/>
      <c r="OYH121" s="7"/>
      <c r="OYI121" s="8"/>
      <c r="OYJ121" s="8"/>
      <c r="OYK121" s="8"/>
      <c r="OYM121" s="8"/>
      <c r="OYN121" s="8"/>
      <c r="OYO121" s="29"/>
      <c r="OYP121" s="7"/>
      <c r="OYQ121" s="7"/>
      <c r="OYR121" s="7"/>
      <c r="OYS121" s="8"/>
      <c r="OYT121" s="8"/>
      <c r="OYU121" s="8"/>
      <c r="OYW121" s="8"/>
      <c r="OYX121" s="8"/>
      <c r="OYY121" s="29"/>
      <c r="OYZ121" s="7"/>
      <c r="OZA121" s="7"/>
      <c r="OZB121" s="7"/>
      <c r="OZC121" s="8"/>
      <c r="OZD121" s="8"/>
      <c r="OZE121" s="8"/>
      <c r="OZG121" s="8"/>
      <c r="OZH121" s="8"/>
      <c r="OZI121" s="29"/>
      <c r="OZJ121" s="7"/>
      <c r="OZK121" s="7"/>
      <c r="OZL121" s="7"/>
      <c r="OZM121" s="8"/>
      <c r="OZN121" s="8"/>
      <c r="OZO121" s="8"/>
      <c r="OZQ121" s="8"/>
      <c r="OZR121" s="8"/>
      <c r="OZS121" s="29"/>
      <c r="OZT121" s="7"/>
      <c r="OZU121" s="7"/>
      <c r="OZV121" s="7"/>
      <c r="OZW121" s="8"/>
      <c r="OZX121" s="8"/>
      <c r="OZY121" s="8"/>
      <c r="PAA121" s="8"/>
      <c r="PAB121" s="8"/>
      <c r="PAC121" s="29"/>
      <c r="PAD121" s="7"/>
      <c r="PAE121" s="7"/>
      <c r="PAF121" s="7"/>
      <c r="PAG121" s="8"/>
      <c r="PAH121" s="8"/>
      <c r="PAI121" s="8"/>
      <c r="PAK121" s="8"/>
      <c r="PAL121" s="8"/>
      <c r="PAM121" s="29"/>
      <c r="PAN121" s="7"/>
      <c r="PAO121" s="7"/>
      <c r="PAP121" s="7"/>
      <c r="PAQ121" s="8"/>
      <c r="PAR121" s="8"/>
      <c r="PAS121" s="8"/>
      <c r="PAU121" s="8"/>
      <c r="PAV121" s="8"/>
      <c r="PAW121" s="29"/>
      <c r="PAX121" s="7"/>
      <c r="PAY121" s="7"/>
      <c r="PAZ121" s="7"/>
      <c r="PBA121" s="8"/>
      <c r="PBB121" s="8"/>
      <c r="PBC121" s="8"/>
      <c r="PBE121" s="8"/>
      <c r="PBF121" s="8"/>
      <c r="PBG121" s="29"/>
      <c r="PBH121" s="7"/>
      <c r="PBI121" s="7"/>
      <c r="PBJ121" s="7"/>
      <c r="PBK121" s="8"/>
      <c r="PBL121" s="8"/>
      <c r="PBM121" s="8"/>
      <c r="PBO121" s="8"/>
      <c r="PBP121" s="8"/>
      <c r="PBQ121" s="29"/>
      <c r="PBR121" s="7"/>
      <c r="PBS121" s="7"/>
      <c r="PBT121" s="7"/>
      <c r="PBU121" s="8"/>
      <c r="PBV121" s="8"/>
      <c r="PBW121" s="8"/>
      <c r="PBY121" s="8"/>
      <c r="PBZ121" s="8"/>
      <c r="PCA121" s="29"/>
      <c r="PCB121" s="7"/>
      <c r="PCC121" s="7"/>
      <c r="PCD121" s="7"/>
      <c r="PCE121" s="8"/>
      <c r="PCF121" s="8"/>
      <c r="PCG121" s="8"/>
      <c r="PCI121" s="8"/>
      <c r="PCJ121" s="8"/>
      <c r="PCK121" s="29"/>
      <c r="PCL121" s="7"/>
      <c r="PCM121" s="7"/>
      <c r="PCN121" s="7"/>
      <c r="PCO121" s="8"/>
      <c r="PCP121" s="8"/>
      <c r="PCQ121" s="8"/>
      <c r="PCS121" s="8"/>
      <c r="PCT121" s="8"/>
      <c r="PCU121" s="29"/>
      <c r="PCV121" s="7"/>
      <c r="PCW121" s="7"/>
      <c r="PCX121" s="7"/>
      <c r="PCY121" s="8"/>
      <c r="PCZ121" s="8"/>
      <c r="PDA121" s="8"/>
      <c r="PDC121" s="8"/>
      <c r="PDD121" s="8"/>
      <c r="PDE121" s="29"/>
      <c r="PDF121" s="7"/>
      <c r="PDG121" s="7"/>
      <c r="PDH121" s="7"/>
      <c r="PDI121" s="8"/>
      <c r="PDJ121" s="8"/>
      <c r="PDK121" s="8"/>
      <c r="PDM121" s="8"/>
      <c r="PDN121" s="8"/>
      <c r="PDO121" s="29"/>
      <c r="PDP121" s="7"/>
      <c r="PDQ121" s="7"/>
      <c r="PDR121" s="7"/>
      <c r="PDS121" s="8"/>
      <c r="PDT121" s="8"/>
      <c r="PDU121" s="8"/>
      <c r="PDW121" s="8"/>
      <c r="PDX121" s="8"/>
      <c r="PDY121" s="29"/>
      <c r="PDZ121" s="7"/>
      <c r="PEA121" s="7"/>
      <c r="PEB121" s="7"/>
      <c r="PEC121" s="8"/>
      <c r="PED121" s="8"/>
      <c r="PEE121" s="8"/>
      <c r="PEG121" s="8"/>
      <c r="PEH121" s="8"/>
      <c r="PEI121" s="29"/>
      <c r="PEJ121" s="7"/>
      <c r="PEK121" s="7"/>
      <c r="PEL121" s="7"/>
      <c r="PEM121" s="8"/>
      <c r="PEN121" s="8"/>
      <c r="PEO121" s="8"/>
      <c r="PEQ121" s="8"/>
      <c r="PER121" s="8"/>
      <c r="PES121" s="29"/>
      <c r="PET121" s="7"/>
      <c r="PEU121" s="7"/>
      <c r="PEV121" s="7"/>
      <c r="PEW121" s="8"/>
      <c r="PEX121" s="8"/>
      <c r="PEY121" s="8"/>
      <c r="PFA121" s="8"/>
      <c r="PFB121" s="8"/>
      <c r="PFC121" s="29"/>
      <c r="PFD121" s="7"/>
      <c r="PFE121" s="7"/>
      <c r="PFF121" s="7"/>
      <c r="PFG121" s="8"/>
      <c r="PFH121" s="8"/>
      <c r="PFI121" s="8"/>
      <c r="PFK121" s="8"/>
      <c r="PFL121" s="8"/>
      <c r="PFM121" s="29"/>
      <c r="PFN121" s="7"/>
      <c r="PFO121" s="7"/>
      <c r="PFP121" s="7"/>
      <c r="PFQ121" s="8"/>
      <c r="PFR121" s="8"/>
      <c r="PFS121" s="8"/>
      <c r="PFU121" s="8"/>
      <c r="PFV121" s="8"/>
      <c r="PFW121" s="29"/>
      <c r="PFX121" s="7"/>
      <c r="PFY121" s="7"/>
      <c r="PFZ121" s="7"/>
      <c r="PGA121" s="8"/>
      <c r="PGB121" s="8"/>
      <c r="PGC121" s="8"/>
      <c r="PGE121" s="8"/>
      <c r="PGF121" s="8"/>
      <c r="PGG121" s="29"/>
      <c r="PGH121" s="7"/>
      <c r="PGI121" s="7"/>
      <c r="PGJ121" s="7"/>
      <c r="PGK121" s="8"/>
      <c r="PGL121" s="8"/>
      <c r="PGM121" s="8"/>
      <c r="PGO121" s="8"/>
      <c r="PGP121" s="8"/>
      <c r="PGQ121" s="29"/>
      <c r="PGR121" s="7"/>
      <c r="PGS121" s="7"/>
      <c r="PGT121" s="7"/>
      <c r="PGU121" s="8"/>
      <c r="PGV121" s="8"/>
      <c r="PGW121" s="8"/>
      <c r="PGY121" s="8"/>
      <c r="PGZ121" s="8"/>
      <c r="PHA121" s="29"/>
      <c r="PHB121" s="7"/>
      <c r="PHC121" s="7"/>
      <c r="PHD121" s="7"/>
      <c r="PHE121" s="8"/>
      <c r="PHF121" s="8"/>
      <c r="PHG121" s="8"/>
      <c r="PHI121" s="8"/>
      <c r="PHJ121" s="8"/>
      <c r="PHK121" s="29"/>
      <c r="PHL121" s="7"/>
      <c r="PHM121" s="7"/>
      <c r="PHN121" s="7"/>
      <c r="PHO121" s="8"/>
      <c r="PHP121" s="8"/>
      <c r="PHQ121" s="8"/>
      <c r="PHS121" s="8"/>
      <c r="PHT121" s="8"/>
      <c r="PHU121" s="29"/>
      <c r="PHV121" s="7"/>
      <c r="PHW121" s="7"/>
      <c r="PHX121" s="7"/>
      <c r="PHY121" s="8"/>
      <c r="PHZ121" s="8"/>
      <c r="PIA121" s="8"/>
      <c r="PIC121" s="8"/>
      <c r="PID121" s="8"/>
      <c r="PIE121" s="29"/>
      <c r="PIF121" s="7"/>
      <c r="PIG121" s="7"/>
      <c r="PIH121" s="7"/>
      <c r="PII121" s="8"/>
      <c r="PIJ121" s="8"/>
      <c r="PIK121" s="8"/>
      <c r="PIM121" s="8"/>
      <c r="PIN121" s="8"/>
      <c r="PIO121" s="29"/>
      <c r="PIP121" s="7"/>
      <c r="PIQ121" s="7"/>
      <c r="PIR121" s="7"/>
      <c r="PIS121" s="8"/>
      <c r="PIT121" s="8"/>
      <c r="PIU121" s="8"/>
      <c r="PIW121" s="8"/>
      <c r="PIX121" s="8"/>
      <c r="PIY121" s="29"/>
      <c r="PIZ121" s="7"/>
      <c r="PJA121" s="7"/>
      <c r="PJB121" s="7"/>
      <c r="PJC121" s="8"/>
      <c r="PJD121" s="8"/>
      <c r="PJE121" s="8"/>
      <c r="PJG121" s="8"/>
      <c r="PJH121" s="8"/>
      <c r="PJI121" s="29"/>
      <c r="PJJ121" s="7"/>
      <c r="PJK121" s="7"/>
      <c r="PJL121" s="7"/>
      <c r="PJM121" s="8"/>
      <c r="PJN121" s="8"/>
      <c r="PJO121" s="8"/>
      <c r="PJQ121" s="8"/>
      <c r="PJR121" s="8"/>
      <c r="PJS121" s="29"/>
      <c r="PJT121" s="7"/>
      <c r="PJU121" s="7"/>
      <c r="PJV121" s="7"/>
      <c r="PJW121" s="8"/>
      <c r="PJX121" s="8"/>
      <c r="PJY121" s="8"/>
      <c r="PKA121" s="8"/>
      <c r="PKB121" s="8"/>
      <c r="PKC121" s="29"/>
      <c r="PKD121" s="7"/>
      <c r="PKE121" s="7"/>
      <c r="PKF121" s="7"/>
      <c r="PKG121" s="8"/>
      <c r="PKH121" s="8"/>
      <c r="PKI121" s="8"/>
      <c r="PKK121" s="8"/>
      <c r="PKL121" s="8"/>
      <c r="PKM121" s="29"/>
      <c r="PKN121" s="7"/>
      <c r="PKO121" s="7"/>
      <c r="PKP121" s="7"/>
      <c r="PKQ121" s="8"/>
      <c r="PKR121" s="8"/>
      <c r="PKS121" s="8"/>
      <c r="PKU121" s="8"/>
      <c r="PKV121" s="8"/>
      <c r="PKW121" s="29"/>
      <c r="PKX121" s="7"/>
      <c r="PKY121" s="7"/>
      <c r="PKZ121" s="7"/>
      <c r="PLA121" s="8"/>
      <c r="PLB121" s="8"/>
      <c r="PLC121" s="8"/>
      <c r="PLE121" s="8"/>
      <c r="PLF121" s="8"/>
      <c r="PLG121" s="29"/>
      <c r="PLH121" s="7"/>
      <c r="PLI121" s="7"/>
      <c r="PLJ121" s="7"/>
      <c r="PLK121" s="8"/>
      <c r="PLL121" s="8"/>
      <c r="PLM121" s="8"/>
      <c r="PLO121" s="8"/>
      <c r="PLP121" s="8"/>
      <c r="PLQ121" s="29"/>
      <c r="PLR121" s="7"/>
      <c r="PLS121" s="7"/>
      <c r="PLT121" s="7"/>
      <c r="PLU121" s="8"/>
      <c r="PLV121" s="8"/>
      <c r="PLW121" s="8"/>
      <c r="PLY121" s="8"/>
      <c r="PLZ121" s="8"/>
      <c r="PMA121" s="29"/>
      <c r="PMB121" s="7"/>
      <c r="PMC121" s="7"/>
      <c r="PMD121" s="7"/>
      <c r="PME121" s="8"/>
      <c r="PMF121" s="8"/>
      <c r="PMG121" s="8"/>
      <c r="PMI121" s="8"/>
      <c r="PMJ121" s="8"/>
      <c r="PMK121" s="29"/>
      <c r="PML121" s="7"/>
      <c r="PMM121" s="7"/>
      <c r="PMN121" s="7"/>
      <c r="PMO121" s="8"/>
      <c r="PMP121" s="8"/>
      <c r="PMQ121" s="8"/>
      <c r="PMS121" s="8"/>
      <c r="PMT121" s="8"/>
      <c r="PMU121" s="29"/>
      <c r="PMV121" s="7"/>
      <c r="PMW121" s="7"/>
      <c r="PMX121" s="7"/>
      <c r="PMY121" s="8"/>
      <c r="PMZ121" s="8"/>
      <c r="PNA121" s="8"/>
      <c r="PNC121" s="8"/>
      <c r="PND121" s="8"/>
      <c r="PNE121" s="29"/>
      <c r="PNF121" s="7"/>
      <c r="PNG121" s="7"/>
      <c r="PNH121" s="7"/>
      <c r="PNI121" s="8"/>
      <c r="PNJ121" s="8"/>
      <c r="PNK121" s="8"/>
      <c r="PNM121" s="8"/>
      <c r="PNN121" s="8"/>
      <c r="PNO121" s="29"/>
      <c r="PNP121" s="7"/>
      <c r="PNQ121" s="7"/>
      <c r="PNR121" s="7"/>
      <c r="PNS121" s="8"/>
      <c r="PNT121" s="8"/>
      <c r="PNU121" s="8"/>
      <c r="PNW121" s="8"/>
      <c r="PNX121" s="8"/>
      <c r="PNY121" s="29"/>
      <c r="PNZ121" s="7"/>
      <c r="POA121" s="7"/>
      <c r="POB121" s="7"/>
      <c r="POC121" s="8"/>
      <c r="POD121" s="8"/>
      <c r="POE121" s="8"/>
      <c r="POG121" s="8"/>
      <c r="POH121" s="8"/>
      <c r="POI121" s="29"/>
      <c r="POJ121" s="7"/>
      <c r="POK121" s="7"/>
      <c r="POL121" s="7"/>
      <c r="POM121" s="8"/>
      <c r="PON121" s="8"/>
      <c r="POO121" s="8"/>
      <c r="POQ121" s="8"/>
      <c r="POR121" s="8"/>
      <c r="POS121" s="29"/>
      <c r="POT121" s="7"/>
      <c r="POU121" s="7"/>
      <c r="POV121" s="7"/>
      <c r="POW121" s="8"/>
      <c r="POX121" s="8"/>
      <c r="POY121" s="8"/>
      <c r="PPA121" s="8"/>
      <c r="PPB121" s="8"/>
      <c r="PPC121" s="29"/>
      <c r="PPD121" s="7"/>
      <c r="PPE121" s="7"/>
      <c r="PPF121" s="7"/>
      <c r="PPG121" s="8"/>
      <c r="PPH121" s="8"/>
      <c r="PPI121" s="8"/>
      <c r="PPK121" s="8"/>
      <c r="PPL121" s="8"/>
      <c r="PPM121" s="29"/>
      <c r="PPN121" s="7"/>
      <c r="PPO121" s="7"/>
      <c r="PPP121" s="7"/>
      <c r="PPQ121" s="8"/>
      <c r="PPR121" s="8"/>
      <c r="PPS121" s="8"/>
      <c r="PPU121" s="8"/>
      <c r="PPV121" s="8"/>
      <c r="PPW121" s="29"/>
      <c r="PPX121" s="7"/>
      <c r="PPY121" s="7"/>
      <c r="PPZ121" s="7"/>
      <c r="PQA121" s="8"/>
      <c r="PQB121" s="8"/>
      <c r="PQC121" s="8"/>
      <c r="PQE121" s="8"/>
      <c r="PQF121" s="8"/>
      <c r="PQG121" s="29"/>
      <c r="PQH121" s="7"/>
      <c r="PQI121" s="7"/>
      <c r="PQJ121" s="7"/>
      <c r="PQK121" s="8"/>
      <c r="PQL121" s="8"/>
      <c r="PQM121" s="8"/>
      <c r="PQO121" s="8"/>
      <c r="PQP121" s="8"/>
      <c r="PQQ121" s="29"/>
      <c r="PQR121" s="7"/>
      <c r="PQS121" s="7"/>
      <c r="PQT121" s="7"/>
      <c r="PQU121" s="8"/>
      <c r="PQV121" s="8"/>
      <c r="PQW121" s="8"/>
      <c r="PQY121" s="8"/>
      <c r="PQZ121" s="8"/>
      <c r="PRA121" s="29"/>
      <c r="PRB121" s="7"/>
      <c r="PRC121" s="7"/>
      <c r="PRD121" s="7"/>
      <c r="PRE121" s="8"/>
      <c r="PRF121" s="8"/>
      <c r="PRG121" s="8"/>
      <c r="PRI121" s="8"/>
      <c r="PRJ121" s="8"/>
      <c r="PRK121" s="29"/>
      <c r="PRL121" s="7"/>
      <c r="PRM121" s="7"/>
      <c r="PRN121" s="7"/>
      <c r="PRO121" s="8"/>
      <c r="PRP121" s="8"/>
      <c r="PRQ121" s="8"/>
      <c r="PRS121" s="8"/>
      <c r="PRT121" s="8"/>
      <c r="PRU121" s="29"/>
      <c r="PRV121" s="7"/>
      <c r="PRW121" s="7"/>
      <c r="PRX121" s="7"/>
      <c r="PRY121" s="8"/>
      <c r="PRZ121" s="8"/>
      <c r="PSA121" s="8"/>
      <c r="PSC121" s="8"/>
      <c r="PSD121" s="8"/>
      <c r="PSE121" s="29"/>
      <c r="PSF121" s="7"/>
      <c r="PSG121" s="7"/>
      <c r="PSH121" s="7"/>
      <c r="PSI121" s="8"/>
      <c r="PSJ121" s="8"/>
      <c r="PSK121" s="8"/>
      <c r="PSM121" s="8"/>
      <c r="PSN121" s="8"/>
      <c r="PSO121" s="29"/>
      <c r="PSP121" s="7"/>
      <c r="PSQ121" s="7"/>
      <c r="PSR121" s="7"/>
      <c r="PSS121" s="8"/>
      <c r="PST121" s="8"/>
      <c r="PSU121" s="8"/>
      <c r="PSW121" s="8"/>
      <c r="PSX121" s="8"/>
      <c r="PSY121" s="29"/>
      <c r="PSZ121" s="7"/>
      <c r="PTA121" s="7"/>
      <c r="PTB121" s="7"/>
      <c r="PTC121" s="8"/>
      <c r="PTD121" s="8"/>
      <c r="PTE121" s="8"/>
      <c r="PTG121" s="8"/>
      <c r="PTH121" s="8"/>
      <c r="PTI121" s="29"/>
      <c r="PTJ121" s="7"/>
      <c r="PTK121" s="7"/>
      <c r="PTL121" s="7"/>
      <c r="PTM121" s="8"/>
      <c r="PTN121" s="8"/>
      <c r="PTO121" s="8"/>
      <c r="PTQ121" s="8"/>
      <c r="PTR121" s="8"/>
      <c r="PTS121" s="29"/>
      <c r="PTT121" s="7"/>
      <c r="PTU121" s="7"/>
      <c r="PTV121" s="7"/>
      <c r="PTW121" s="8"/>
      <c r="PTX121" s="8"/>
      <c r="PTY121" s="8"/>
      <c r="PUA121" s="8"/>
      <c r="PUB121" s="8"/>
      <c r="PUC121" s="29"/>
      <c r="PUD121" s="7"/>
      <c r="PUE121" s="7"/>
      <c r="PUF121" s="7"/>
      <c r="PUG121" s="8"/>
      <c r="PUH121" s="8"/>
      <c r="PUI121" s="8"/>
      <c r="PUK121" s="8"/>
      <c r="PUL121" s="8"/>
      <c r="PUM121" s="29"/>
      <c r="PUN121" s="7"/>
      <c r="PUO121" s="7"/>
      <c r="PUP121" s="7"/>
      <c r="PUQ121" s="8"/>
      <c r="PUR121" s="8"/>
      <c r="PUS121" s="8"/>
      <c r="PUU121" s="8"/>
      <c r="PUV121" s="8"/>
      <c r="PUW121" s="29"/>
      <c r="PUX121" s="7"/>
      <c r="PUY121" s="7"/>
      <c r="PUZ121" s="7"/>
      <c r="PVA121" s="8"/>
      <c r="PVB121" s="8"/>
      <c r="PVC121" s="8"/>
      <c r="PVE121" s="8"/>
      <c r="PVF121" s="8"/>
      <c r="PVG121" s="29"/>
      <c r="PVH121" s="7"/>
      <c r="PVI121" s="7"/>
      <c r="PVJ121" s="7"/>
      <c r="PVK121" s="8"/>
      <c r="PVL121" s="8"/>
      <c r="PVM121" s="8"/>
      <c r="PVO121" s="8"/>
      <c r="PVP121" s="8"/>
      <c r="PVQ121" s="29"/>
      <c r="PVR121" s="7"/>
      <c r="PVS121" s="7"/>
      <c r="PVT121" s="7"/>
      <c r="PVU121" s="8"/>
      <c r="PVV121" s="8"/>
      <c r="PVW121" s="8"/>
      <c r="PVY121" s="8"/>
      <c r="PVZ121" s="8"/>
      <c r="PWA121" s="29"/>
      <c r="PWB121" s="7"/>
      <c r="PWC121" s="7"/>
      <c r="PWD121" s="7"/>
      <c r="PWE121" s="8"/>
      <c r="PWF121" s="8"/>
      <c r="PWG121" s="8"/>
      <c r="PWI121" s="8"/>
      <c r="PWJ121" s="8"/>
      <c r="PWK121" s="29"/>
      <c r="PWL121" s="7"/>
      <c r="PWM121" s="7"/>
      <c r="PWN121" s="7"/>
      <c r="PWO121" s="8"/>
      <c r="PWP121" s="8"/>
      <c r="PWQ121" s="8"/>
      <c r="PWS121" s="8"/>
      <c r="PWT121" s="8"/>
      <c r="PWU121" s="29"/>
      <c r="PWV121" s="7"/>
      <c r="PWW121" s="7"/>
      <c r="PWX121" s="7"/>
      <c r="PWY121" s="8"/>
      <c r="PWZ121" s="8"/>
      <c r="PXA121" s="8"/>
      <c r="PXC121" s="8"/>
      <c r="PXD121" s="8"/>
      <c r="PXE121" s="29"/>
      <c r="PXF121" s="7"/>
      <c r="PXG121" s="7"/>
      <c r="PXH121" s="7"/>
      <c r="PXI121" s="8"/>
      <c r="PXJ121" s="8"/>
      <c r="PXK121" s="8"/>
      <c r="PXM121" s="8"/>
      <c r="PXN121" s="8"/>
      <c r="PXO121" s="29"/>
      <c r="PXP121" s="7"/>
      <c r="PXQ121" s="7"/>
      <c r="PXR121" s="7"/>
      <c r="PXS121" s="8"/>
      <c r="PXT121" s="8"/>
      <c r="PXU121" s="8"/>
      <c r="PXW121" s="8"/>
      <c r="PXX121" s="8"/>
      <c r="PXY121" s="29"/>
      <c r="PXZ121" s="7"/>
      <c r="PYA121" s="7"/>
      <c r="PYB121" s="7"/>
      <c r="PYC121" s="8"/>
      <c r="PYD121" s="8"/>
      <c r="PYE121" s="8"/>
      <c r="PYG121" s="8"/>
      <c r="PYH121" s="8"/>
      <c r="PYI121" s="29"/>
      <c r="PYJ121" s="7"/>
      <c r="PYK121" s="7"/>
      <c r="PYL121" s="7"/>
      <c r="PYM121" s="8"/>
      <c r="PYN121" s="8"/>
      <c r="PYO121" s="8"/>
      <c r="PYQ121" s="8"/>
      <c r="PYR121" s="8"/>
      <c r="PYS121" s="29"/>
      <c r="PYT121" s="7"/>
      <c r="PYU121" s="7"/>
      <c r="PYV121" s="7"/>
      <c r="PYW121" s="8"/>
      <c r="PYX121" s="8"/>
      <c r="PYY121" s="8"/>
      <c r="PZA121" s="8"/>
      <c r="PZB121" s="8"/>
      <c r="PZC121" s="29"/>
      <c r="PZD121" s="7"/>
      <c r="PZE121" s="7"/>
      <c r="PZF121" s="7"/>
      <c r="PZG121" s="8"/>
      <c r="PZH121" s="8"/>
      <c r="PZI121" s="8"/>
      <c r="PZK121" s="8"/>
      <c r="PZL121" s="8"/>
      <c r="PZM121" s="29"/>
      <c r="PZN121" s="7"/>
      <c r="PZO121" s="7"/>
      <c r="PZP121" s="7"/>
      <c r="PZQ121" s="8"/>
      <c r="PZR121" s="8"/>
      <c r="PZS121" s="8"/>
      <c r="PZU121" s="8"/>
      <c r="PZV121" s="8"/>
      <c r="PZW121" s="29"/>
      <c r="PZX121" s="7"/>
      <c r="PZY121" s="7"/>
      <c r="PZZ121" s="7"/>
      <c r="QAA121" s="8"/>
      <c r="QAB121" s="8"/>
      <c r="QAC121" s="8"/>
      <c r="QAE121" s="8"/>
      <c r="QAF121" s="8"/>
      <c r="QAG121" s="29"/>
      <c r="QAH121" s="7"/>
      <c r="QAI121" s="7"/>
      <c r="QAJ121" s="7"/>
      <c r="QAK121" s="8"/>
      <c r="QAL121" s="8"/>
      <c r="QAM121" s="8"/>
      <c r="QAO121" s="8"/>
      <c r="QAP121" s="8"/>
      <c r="QAQ121" s="29"/>
      <c r="QAR121" s="7"/>
      <c r="QAS121" s="7"/>
      <c r="QAT121" s="7"/>
      <c r="QAU121" s="8"/>
      <c r="QAV121" s="8"/>
      <c r="QAW121" s="8"/>
      <c r="QAY121" s="8"/>
      <c r="QAZ121" s="8"/>
      <c r="QBA121" s="29"/>
      <c r="QBB121" s="7"/>
      <c r="QBC121" s="7"/>
      <c r="QBD121" s="7"/>
      <c r="QBE121" s="8"/>
      <c r="QBF121" s="8"/>
      <c r="QBG121" s="8"/>
      <c r="QBI121" s="8"/>
      <c r="QBJ121" s="8"/>
      <c r="QBK121" s="29"/>
      <c r="QBL121" s="7"/>
      <c r="QBM121" s="7"/>
      <c r="QBN121" s="7"/>
      <c r="QBO121" s="8"/>
      <c r="QBP121" s="8"/>
      <c r="QBQ121" s="8"/>
      <c r="QBS121" s="8"/>
      <c r="QBT121" s="8"/>
      <c r="QBU121" s="29"/>
      <c r="QBV121" s="7"/>
      <c r="QBW121" s="7"/>
      <c r="QBX121" s="7"/>
      <c r="QBY121" s="8"/>
      <c r="QBZ121" s="8"/>
      <c r="QCA121" s="8"/>
      <c r="QCC121" s="8"/>
      <c r="QCD121" s="8"/>
      <c r="QCE121" s="29"/>
      <c r="QCF121" s="7"/>
      <c r="QCG121" s="7"/>
      <c r="QCH121" s="7"/>
      <c r="QCI121" s="8"/>
      <c r="QCJ121" s="8"/>
      <c r="QCK121" s="8"/>
      <c r="QCM121" s="8"/>
      <c r="QCN121" s="8"/>
      <c r="QCO121" s="29"/>
      <c r="QCP121" s="7"/>
      <c r="QCQ121" s="7"/>
      <c r="QCR121" s="7"/>
      <c r="QCS121" s="8"/>
      <c r="QCT121" s="8"/>
      <c r="QCU121" s="8"/>
      <c r="QCW121" s="8"/>
      <c r="QCX121" s="8"/>
      <c r="QCY121" s="29"/>
      <c r="QCZ121" s="7"/>
      <c r="QDA121" s="7"/>
      <c r="QDB121" s="7"/>
      <c r="QDC121" s="8"/>
      <c r="QDD121" s="8"/>
      <c r="QDE121" s="8"/>
      <c r="QDG121" s="8"/>
      <c r="QDH121" s="8"/>
      <c r="QDI121" s="29"/>
      <c r="QDJ121" s="7"/>
      <c r="QDK121" s="7"/>
      <c r="QDL121" s="7"/>
      <c r="QDM121" s="8"/>
      <c r="QDN121" s="8"/>
      <c r="QDO121" s="8"/>
      <c r="QDQ121" s="8"/>
      <c r="QDR121" s="8"/>
      <c r="QDS121" s="29"/>
      <c r="QDT121" s="7"/>
      <c r="QDU121" s="7"/>
      <c r="QDV121" s="7"/>
      <c r="QDW121" s="8"/>
      <c r="QDX121" s="8"/>
      <c r="QDY121" s="8"/>
      <c r="QEA121" s="8"/>
      <c r="QEB121" s="8"/>
      <c r="QEC121" s="29"/>
      <c r="QED121" s="7"/>
      <c r="QEE121" s="7"/>
      <c r="QEF121" s="7"/>
      <c r="QEG121" s="8"/>
      <c r="QEH121" s="8"/>
      <c r="QEI121" s="8"/>
      <c r="QEK121" s="8"/>
      <c r="QEL121" s="8"/>
      <c r="QEM121" s="29"/>
      <c r="QEN121" s="7"/>
      <c r="QEO121" s="7"/>
      <c r="QEP121" s="7"/>
      <c r="QEQ121" s="8"/>
      <c r="QER121" s="8"/>
      <c r="QES121" s="8"/>
      <c r="QEU121" s="8"/>
      <c r="QEV121" s="8"/>
      <c r="QEW121" s="29"/>
      <c r="QEX121" s="7"/>
      <c r="QEY121" s="7"/>
      <c r="QEZ121" s="7"/>
      <c r="QFA121" s="8"/>
      <c r="QFB121" s="8"/>
      <c r="QFC121" s="8"/>
      <c r="QFE121" s="8"/>
      <c r="QFF121" s="8"/>
      <c r="QFG121" s="29"/>
      <c r="QFH121" s="7"/>
      <c r="QFI121" s="7"/>
      <c r="QFJ121" s="7"/>
      <c r="QFK121" s="8"/>
      <c r="QFL121" s="8"/>
      <c r="QFM121" s="8"/>
      <c r="QFO121" s="8"/>
      <c r="QFP121" s="8"/>
      <c r="QFQ121" s="29"/>
      <c r="QFR121" s="7"/>
      <c r="QFS121" s="7"/>
      <c r="QFT121" s="7"/>
      <c r="QFU121" s="8"/>
      <c r="QFV121" s="8"/>
      <c r="QFW121" s="8"/>
      <c r="QFY121" s="8"/>
      <c r="QFZ121" s="8"/>
      <c r="QGA121" s="29"/>
      <c r="QGB121" s="7"/>
      <c r="QGC121" s="7"/>
      <c r="QGD121" s="7"/>
      <c r="QGE121" s="8"/>
      <c r="QGF121" s="8"/>
      <c r="QGG121" s="8"/>
      <c r="QGI121" s="8"/>
      <c r="QGJ121" s="8"/>
      <c r="QGK121" s="29"/>
      <c r="QGL121" s="7"/>
      <c r="QGM121" s="7"/>
      <c r="QGN121" s="7"/>
      <c r="QGO121" s="8"/>
      <c r="QGP121" s="8"/>
      <c r="QGQ121" s="8"/>
      <c r="QGS121" s="8"/>
      <c r="QGT121" s="8"/>
      <c r="QGU121" s="29"/>
      <c r="QGV121" s="7"/>
      <c r="QGW121" s="7"/>
      <c r="QGX121" s="7"/>
      <c r="QGY121" s="8"/>
      <c r="QGZ121" s="8"/>
      <c r="QHA121" s="8"/>
      <c r="QHC121" s="8"/>
      <c r="QHD121" s="8"/>
      <c r="QHE121" s="29"/>
      <c r="QHF121" s="7"/>
      <c r="QHG121" s="7"/>
      <c r="QHH121" s="7"/>
      <c r="QHI121" s="8"/>
      <c r="QHJ121" s="8"/>
      <c r="QHK121" s="8"/>
      <c r="QHM121" s="8"/>
      <c r="QHN121" s="8"/>
      <c r="QHO121" s="29"/>
      <c r="QHP121" s="7"/>
      <c r="QHQ121" s="7"/>
      <c r="QHR121" s="7"/>
      <c r="QHS121" s="8"/>
      <c r="QHT121" s="8"/>
      <c r="QHU121" s="8"/>
      <c r="QHW121" s="8"/>
      <c r="QHX121" s="8"/>
      <c r="QHY121" s="29"/>
      <c r="QHZ121" s="7"/>
      <c r="QIA121" s="7"/>
      <c r="QIB121" s="7"/>
      <c r="QIC121" s="8"/>
      <c r="QID121" s="8"/>
      <c r="QIE121" s="8"/>
      <c r="QIG121" s="8"/>
      <c r="QIH121" s="8"/>
      <c r="QII121" s="29"/>
      <c r="QIJ121" s="7"/>
      <c r="QIK121" s="7"/>
      <c r="QIL121" s="7"/>
      <c r="QIM121" s="8"/>
      <c r="QIN121" s="8"/>
      <c r="QIO121" s="8"/>
      <c r="QIQ121" s="8"/>
      <c r="QIR121" s="8"/>
      <c r="QIS121" s="29"/>
      <c r="QIT121" s="7"/>
      <c r="QIU121" s="7"/>
      <c r="QIV121" s="7"/>
      <c r="QIW121" s="8"/>
      <c r="QIX121" s="8"/>
      <c r="QIY121" s="8"/>
      <c r="QJA121" s="8"/>
      <c r="QJB121" s="8"/>
      <c r="QJC121" s="29"/>
      <c r="QJD121" s="7"/>
      <c r="QJE121" s="7"/>
      <c r="QJF121" s="7"/>
      <c r="QJG121" s="8"/>
      <c r="QJH121" s="8"/>
      <c r="QJI121" s="8"/>
      <c r="QJK121" s="8"/>
      <c r="QJL121" s="8"/>
      <c r="QJM121" s="29"/>
      <c r="QJN121" s="7"/>
      <c r="QJO121" s="7"/>
      <c r="QJP121" s="7"/>
      <c r="QJQ121" s="8"/>
      <c r="QJR121" s="8"/>
      <c r="QJS121" s="8"/>
      <c r="QJU121" s="8"/>
      <c r="QJV121" s="8"/>
      <c r="QJW121" s="29"/>
      <c r="QJX121" s="7"/>
      <c r="QJY121" s="7"/>
      <c r="QJZ121" s="7"/>
      <c r="QKA121" s="8"/>
      <c r="QKB121" s="8"/>
      <c r="QKC121" s="8"/>
      <c r="QKE121" s="8"/>
      <c r="QKF121" s="8"/>
      <c r="QKG121" s="29"/>
      <c r="QKH121" s="7"/>
      <c r="QKI121" s="7"/>
      <c r="QKJ121" s="7"/>
      <c r="QKK121" s="8"/>
      <c r="QKL121" s="8"/>
      <c r="QKM121" s="8"/>
      <c r="QKO121" s="8"/>
      <c r="QKP121" s="8"/>
      <c r="QKQ121" s="29"/>
      <c r="QKR121" s="7"/>
      <c r="QKS121" s="7"/>
      <c r="QKT121" s="7"/>
      <c r="QKU121" s="8"/>
      <c r="QKV121" s="8"/>
      <c r="QKW121" s="8"/>
      <c r="QKY121" s="8"/>
      <c r="QKZ121" s="8"/>
      <c r="QLA121" s="29"/>
      <c r="QLB121" s="7"/>
      <c r="QLC121" s="7"/>
      <c r="QLD121" s="7"/>
      <c r="QLE121" s="8"/>
      <c r="QLF121" s="8"/>
      <c r="QLG121" s="8"/>
      <c r="QLI121" s="8"/>
      <c r="QLJ121" s="8"/>
      <c r="QLK121" s="29"/>
      <c r="QLL121" s="7"/>
      <c r="QLM121" s="7"/>
      <c r="QLN121" s="7"/>
      <c r="QLO121" s="8"/>
      <c r="QLP121" s="8"/>
      <c r="QLQ121" s="8"/>
      <c r="QLS121" s="8"/>
      <c r="QLT121" s="8"/>
      <c r="QLU121" s="29"/>
      <c r="QLV121" s="7"/>
      <c r="QLW121" s="7"/>
      <c r="QLX121" s="7"/>
      <c r="QLY121" s="8"/>
      <c r="QLZ121" s="8"/>
      <c r="QMA121" s="8"/>
      <c r="QMC121" s="8"/>
      <c r="QMD121" s="8"/>
      <c r="QME121" s="29"/>
      <c r="QMF121" s="7"/>
      <c r="QMG121" s="7"/>
      <c r="QMH121" s="7"/>
      <c r="QMI121" s="8"/>
      <c r="QMJ121" s="8"/>
      <c r="QMK121" s="8"/>
      <c r="QMM121" s="8"/>
      <c r="QMN121" s="8"/>
      <c r="QMO121" s="29"/>
      <c r="QMP121" s="7"/>
      <c r="QMQ121" s="7"/>
      <c r="QMR121" s="7"/>
      <c r="QMS121" s="8"/>
      <c r="QMT121" s="8"/>
      <c r="QMU121" s="8"/>
      <c r="QMW121" s="8"/>
      <c r="QMX121" s="8"/>
      <c r="QMY121" s="29"/>
      <c r="QMZ121" s="7"/>
      <c r="QNA121" s="7"/>
      <c r="QNB121" s="7"/>
      <c r="QNC121" s="8"/>
      <c r="QND121" s="8"/>
      <c r="QNE121" s="8"/>
      <c r="QNG121" s="8"/>
      <c r="QNH121" s="8"/>
      <c r="QNI121" s="29"/>
      <c r="QNJ121" s="7"/>
      <c r="QNK121" s="7"/>
      <c r="QNL121" s="7"/>
      <c r="QNM121" s="8"/>
      <c r="QNN121" s="8"/>
      <c r="QNO121" s="8"/>
      <c r="QNQ121" s="8"/>
      <c r="QNR121" s="8"/>
      <c r="QNS121" s="29"/>
      <c r="QNT121" s="7"/>
      <c r="QNU121" s="7"/>
      <c r="QNV121" s="7"/>
      <c r="QNW121" s="8"/>
      <c r="QNX121" s="8"/>
      <c r="QNY121" s="8"/>
      <c r="QOA121" s="8"/>
      <c r="QOB121" s="8"/>
      <c r="QOC121" s="29"/>
      <c r="QOD121" s="7"/>
      <c r="QOE121" s="7"/>
      <c r="QOF121" s="7"/>
      <c r="QOG121" s="8"/>
      <c r="QOH121" s="8"/>
      <c r="QOI121" s="8"/>
      <c r="QOK121" s="8"/>
      <c r="QOL121" s="8"/>
      <c r="QOM121" s="29"/>
      <c r="QON121" s="7"/>
      <c r="QOO121" s="7"/>
      <c r="QOP121" s="7"/>
      <c r="QOQ121" s="8"/>
      <c r="QOR121" s="8"/>
      <c r="QOS121" s="8"/>
      <c r="QOU121" s="8"/>
      <c r="QOV121" s="8"/>
      <c r="QOW121" s="29"/>
      <c r="QOX121" s="7"/>
      <c r="QOY121" s="7"/>
      <c r="QOZ121" s="7"/>
      <c r="QPA121" s="8"/>
      <c r="QPB121" s="8"/>
      <c r="QPC121" s="8"/>
      <c r="QPE121" s="8"/>
      <c r="QPF121" s="8"/>
      <c r="QPG121" s="29"/>
      <c r="QPH121" s="7"/>
      <c r="QPI121" s="7"/>
      <c r="QPJ121" s="7"/>
      <c r="QPK121" s="8"/>
      <c r="QPL121" s="8"/>
      <c r="QPM121" s="8"/>
      <c r="QPO121" s="8"/>
      <c r="QPP121" s="8"/>
      <c r="QPQ121" s="29"/>
      <c r="QPR121" s="7"/>
      <c r="QPS121" s="7"/>
      <c r="QPT121" s="7"/>
      <c r="QPU121" s="8"/>
      <c r="QPV121" s="8"/>
      <c r="QPW121" s="8"/>
      <c r="QPY121" s="8"/>
      <c r="QPZ121" s="8"/>
      <c r="QQA121" s="29"/>
      <c r="QQB121" s="7"/>
      <c r="QQC121" s="7"/>
      <c r="QQD121" s="7"/>
      <c r="QQE121" s="8"/>
      <c r="QQF121" s="8"/>
      <c r="QQG121" s="8"/>
      <c r="QQI121" s="8"/>
      <c r="QQJ121" s="8"/>
      <c r="QQK121" s="29"/>
      <c r="QQL121" s="7"/>
      <c r="QQM121" s="7"/>
      <c r="QQN121" s="7"/>
      <c r="QQO121" s="8"/>
      <c r="QQP121" s="8"/>
      <c r="QQQ121" s="8"/>
      <c r="QQS121" s="8"/>
      <c r="QQT121" s="8"/>
      <c r="QQU121" s="29"/>
      <c r="QQV121" s="7"/>
      <c r="QQW121" s="7"/>
      <c r="QQX121" s="7"/>
      <c r="QQY121" s="8"/>
      <c r="QQZ121" s="8"/>
      <c r="QRA121" s="8"/>
      <c r="QRC121" s="8"/>
      <c r="QRD121" s="8"/>
      <c r="QRE121" s="29"/>
      <c r="QRF121" s="7"/>
      <c r="QRG121" s="7"/>
      <c r="QRH121" s="7"/>
      <c r="QRI121" s="8"/>
      <c r="QRJ121" s="8"/>
      <c r="QRK121" s="8"/>
      <c r="QRM121" s="8"/>
      <c r="QRN121" s="8"/>
      <c r="QRO121" s="29"/>
      <c r="QRP121" s="7"/>
      <c r="QRQ121" s="7"/>
      <c r="QRR121" s="7"/>
      <c r="QRS121" s="8"/>
      <c r="QRT121" s="8"/>
      <c r="QRU121" s="8"/>
      <c r="QRW121" s="8"/>
      <c r="QRX121" s="8"/>
      <c r="QRY121" s="29"/>
      <c r="QRZ121" s="7"/>
      <c r="QSA121" s="7"/>
      <c r="QSB121" s="7"/>
      <c r="QSC121" s="8"/>
      <c r="QSD121" s="8"/>
      <c r="QSE121" s="8"/>
      <c r="QSG121" s="8"/>
      <c r="QSH121" s="8"/>
      <c r="QSI121" s="29"/>
      <c r="QSJ121" s="7"/>
      <c r="QSK121" s="7"/>
      <c r="QSL121" s="7"/>
      <c r="QSM121" s="8"/>
      <c r="QSN121" s="8"/>
      <c r="QSO121" s="8"/>
      <c r="QSQ121" s="8"/>
      <c r="QSR121" s="8"/>
      <c r="QSS121" s="29"/>
      <c r="QST121" s="7"/>
      <c r="QSU121" s="7"/>
      <c r="QSV121" s="7"/>
      <c r="QSW121" s="8"/>
      <c r="QSX121" s="8"/>
      <c r="QSY121" s="8"/>
      <c r="QTA121" s="8"/>
      <c r="QTB121" s="8"/>
      <c r="QTC121" s="29"/>
      <c r="QTD121" s="7"/>
      <c r="QTE121" s="7"/>
      <c r="QTF121" s="7"/>
      <c r="QTG121" s="8"/>
      <c r="QTH121" s="8"/>
      <c r="QTI121" s="8"/>
      <c r="QTK121" s="8"/>
      <c r="QTL121" s="8"/>
      <c r="QTM121" s="29"/>
      <c r="QTN121" s="7"/>
      <c r="QTO121" s="7"/>
      <c r="QTP121" s="7"/>
      <c r="QTQ121" s="8"/>
      <c r="QTR121" s="8"/>
      <c r="QTS121" s="8"/>
      <c r="QTU121" s="8"/>
      <c r="QTV121" s="8"/>
      <c r="QTW121" s="29"/>
      <c r="QTX121" s="7"/>
      <c r="QTY121" s="7"/>
      <c r="QTZ121" s="7"/>
      <c r="QUA121" s="8"/>
      <c r="QUB121" s="8"/>
      <c r="QUC121" s="8"/>
      <c r="QUE121" s="8"/>
      <c r="QUF121" s="8"/>
      <c r="QUG121" s="29"/>
      <c r="QUH121" s="7"/>
      <c r="QUI121" s="7"/>
      <c r="QUJ121" s="7"/>
      <c r="QUK121" s="8"/>
      <c r="QUL121" s="8"/>
      <c r="QUM121" s="8"/>
      <c r="QUO121" s="8"/>
      <c r="QUP121" s="8"/>
      <c r="QUQ121" s="29"/>
      <c r="QUR121" s="7"/>
      <c r="QUS121" s="7"/>
      <c r="QUT121" s="7"/>
      <c r="QUU121" s="8"/>
      <c r="QUV121" s="8"/>
      <c r="QUW121" s="8"/>
      <c r="QUY121" s="8"/>
      <c r="QUZ121" s="8"/>
      <c r="QVA121" s="29"/>
      <c r="QVB121" s="7"/>
      <c r="QVC121" s="7"/>
      <c r="QVD121" s="7"/>
      <c r="QVE121" s="8"/>
      <c r="QVF121" s="8"/>
      <c r="QVG121" s="8"/>
      <c r="QVI121" s="8"/>
      <c r="QVJ121" s="8"/>
      <c r="QVK121" s="29"/>
      <c r="QVL121" s="7"/>
      <c r="QVM121" s="7"/>
      <c r="QVN121" s="7"/>
      <c r="QVO121" s="8"/>
      <c r="QVP121" s="8"/>
      <c r="QVQ121" s="8"/>
      <c r="QVS121" s="8"/>
      <c r="QVT121" s="8"/>
      <c r="QVU121" s="29"/>
      <c r="QVV121" s="7"/>
      <c r="QVW121" s="7"/>
      <c r="QVX121" s="7"/>
      <c r="QVY121" s="8"/>
      <c r="QVZ121" s="8"/>
      <c r="QWA121" s="8"/>
      <c r="QWC121" s="8"/>
      <c r="QWD121" s="8"/>
      <c r="QWE121" s="29"/>
      <c r="QWF121" s="7"/>
      <c r="QWG121" s="7"/>
      <c r="QWH121" s="7"/>
      <c r="QWI121" s="8"/>
      <c r="QWJ121" s="8"/>
      <c r="QWK121" s="8"/>
      <c r="QWM121" s="8"/>
      <c r="QWN121" s="8"/>
      <c r="QWO121" s="29"/>
      <c r="QWP121" s="7"/>
      <c r="QWQ121" s="7"/>
      <c r="QWR121" s="7"/>
      <c r="QWS121" s="8"/>
      <c r="QWT121" s="8"/>
      <c r="QWU121" s="8"/>
      <c r="QWW121" s="8"/>
      <c r="QWX121" s="8"/>
      <c r="QWY121" s="29"/>
      <c r="QWZ121" s="7"/>
      <c r="QXA121" s="7"/>
      <c r="QXB121" s="7"/>
      <c r="QXC121" s="8"/>
      <c r="QXD121" s="8"/>
      <c r="QXE121" s="8"/>
      <c r="QXG121" s="8"/>
      <c r="QXH121" s="8"/>
      <c r="QXI121" s="29"/>
      <c r="QXJ121" s="7"/>
      <c r="QXK121" s="7"/>
      <c r="QXL121" s="7"/>
      <c r="QXM121" s="8"/>
      <c r="QXN121" s="8"/>
      <c r="QXO121" s="8"/>
      <c r="QXQ121" s="8"/>
      <c r="QXR121" s="8"/>
      <c r="QXS121" s="29"/>
      <c r="QXT121" s="7"/>
      <c r="QXU121" s="7"/>
      <c r="QXV121" s="7"/>
      <c r="QXW121" s="8"/>
      <c r="QXX121" s="8"/>
      <c r="QXY121" s="8"/>
      <c r="QYA121" s="8"/>
      <c r="QYB121" s="8"/>
      <c r="QYC121" s="29"/>
      <c r="QYD121" s="7"/>
      <c r="QYE121" s="7"/>
      <c r="QYF121" s="7"/>
      <c r="QYG121" s="8"/>
      <c r="QYH121" s="8"/>
      <c r="QYI121" s="8"/>
      <c r="QYK121" s="8"/>
      <c r="QYL121" s="8"/>
      <c r="QYM121" s="29"/>
      <c r="QYN121" s="7"/>
      <c r="QYO121" s="7"/>
      <c r="QYP121" s="7"/>
      <c r="QYQ121" s="8"/>
      <c r="QYR121" s="8"/>
      <c r="QYS121" s="8"/>
      <c r="QYU121" s="8"/>
      <c r="QYV121" s="8"/>
      <c r="QYW121" s="29"/>
      <c r="QYX121" s="7"/>
      <c r="QYY121" s="7"/>
      <c r="QYZ121" s="7"/>
      <c r="QZA121" s="8"/>
      <c r="QZB121" s="8"/>
      <c r="QZC121" s="8"/>
      <c r="QZE121" s="8"/>
      <c r="QZF121" s="8"/>
      <c r="QZG121" s="29"/>
      <c r="QZH121" s="7"/>
      <c r="QZI121" s="7"/>
      <c r="QZJ121" s="7"/>
      <c r="QZK121" s="8"/>
      <c r="QZL121" s="8"/>
      <c r="QZM121" s="8"/>
      <c r="QZO121" s="8"/>
      <c r="QZP121" s="8"/>
      <c r="QZQ121" s="29"/>
      <c r="QZR121" s="7"/>
      <c r="QZS121" s="7"/>
      <c r="QZT121" s="7"/>
      <c r="QZU121" s="8"/>
      <c r="QZV121" s="8"/>
      <c r="QZW121" s="8"/>
      <c r="QZY121" s="8"/>
      <c r="QZZ121" s="8"/>
      <c r="RAA121" s="29"/>
      <c r="RAB121" s="7"/>
      <c r="RAC121" s="7"/>
      <c r="RAD121" s="7"/>
      <c r="RAE121" s="8"/>
      <c r="RAF121" s="8"/>
      <c r="RAG121" s="8"/>
      <c r="RAI121" s="8"/>
      <c r="RAJ121" s="8"/>
      <c r="RAK121" s="29"/>
      <c r="RAL121" s="7"/>
      <c r="RAM121" s="7"/>
      <c r="RAN121" s="7"/>
      <c r="RAO121" s="8"/>
      <c r="RAP121" s="8"/>
      <c r="RAQ121" s="8"/>
      <c r="RAS121" s="8"/>
      <c r="RAT121" s="8"/>
      <c r="RAU121" s="29"/>
      <c r="RAV121" s="7"/>
      <c r="RAW121" s="7"/>
      <c r="RAX121" s="7"/>
      <c r="RAY121" s="8"/>
      <c r="RAZ121" s="8"/>
      <c r="RBA121" s="8"/>
      <c r="RBC121" s="8"/>
      <c r="RBD121" s="8"/>
      <c r="RBE121" s="29"/>
      <c r="RBF121" s="7"/>
      <c r="RBG121" s="7"/>
      <c r="RBH121" s="7"/>
      <c r="RBI121" s="8"/>
      <c r="RBJ121" s="8"/>
      <c r="RBK121" s="8"/>
      <c r="RBM121" s="8"/>
      <c r="RBN121" s="8"/>
      <c r="RBO121" s="29"/>
      <c r="RBP121" s="7"/>
      <c r="RBQ121" s="7"/>
      <c r="RBR121" s="7"/>
      <c r="RBS121" s="8"/>
      <c r="RBT121" s="8"/>
      <c r="RBU121" s="8"/>
      <c r="RBW121" s="8"/>
      <c r="RBX121" s="8"/>
      <c r="RBY121" s="29"/>
      <c r="RBZ121" s="7"/>
      <c r="RCA121" s="7"/>
      <c r="RCB121" s="7"/>
      <c r="RCC121" s="8"/>
      <c r="RCD121" s="8"/>
      <c r="RCE121" s="8"/>
      <c r="RCG121" s="8"/>
      <c r="RCH121" s="8"/>
      <c r="RCI121" s="29"/>
      <c r="RCJ121" s="7"/>
      <c r="RCK121" s="7"/>
      <c r="RCL121" s="7"/>
      <c r="RCM121" s="8"/>
      <c r="RCN121" s="8"/>
      <c r="RCO121" s="8"/>
      <c r="RCQ121" s="8"/>
      <c r="RCR121" s="8"/>
      <c r="RCS121" s="29"/>
      <c r="RCT121" s="7"/>
      <c r="RCU121" s="7"/>
      <c r="RCV121" s="7"/>
      <c r="RCW121" s="8"/>
      <c r="RCX121" s="8"/>
      <c r="RCY121" s="8"/>
      <c r="RDA121" s="8"/>
      <c r="RDB121" s="8"/>
      <c r="RDC121" s="29"/>
      <c r="RDD121" s="7"/>
      <c r="RDE121" s="7"/>
      <c r="RDF121" s="7"/>
      <c r="RDG121" s="8"/>
      <c r="RDH121" s="8"/>
      <c r="RDI121" s="8"/>
      <c r="RDK121" s="8"/>
      <c r="RDL121" s="8"/>
      <c r="RDM121" s="29"/>
      <c r="RDN121" s="7"/>
      <c r="RDO121" s="7"/>
      <c r="RDP121" s="7"/>
      <c r="RDQ121" s="8"/>
      <c r="RDR121" s="8"/>
      <c r="RDS121" s="8"/>
      <c r="RDU121" s="8"/>
      <c r="RDV121" s="8"/>
      <c r="RDW121" s="29"/>
      <c r="RDX121" s="7"/>
      <c r="RDY121" s="7"/>
      <c r="RDZ121" s="7"/>
      <c r="REA121" s="8"/>
      <c r="REB121" s="8"/>
      <c r="REC121" s="8"/>
      <c r="REE121" s="8"/>
      <c r="REF121" s="8"/>
      <c r="REG121" s="29"/>
      <c r="REH121" s="7"/>
      <c r="REI121" s="7"/>
      <c r="REJ121" s="7"/>
      <c r="REK121" s="8"/>
      <c r="REL121" s="8"/>
      <c r="REM121" s="8"/>
      <c r="REO121" s="8"/>
      <c r="REP121" s="8"/>
      <c r="REQ121" s="29"/>
      <c r="RER121" s="7"/>
      <c r="RES121" s="7"/>
      <c r="RET121" s="7"/>
      <c r="REU121" s="8"/>
      <c r="REV121" s="8"/>
      <c r="REW121" s="8"/>
      <c r="REY121" s="8"/>
      <c r="REZ121" s="8"/>
      <c r="RFA121" s="29"/>
      <c r="RFB121" s="7"/>
      <c r="RFC121" s="7"/>
      <c r="RFD121" s="7"/>
      <c r="RFE121" s="8"/>
      <c r="RFF121" s="8"/>
      <c r="RFG121" s="8"/>
      <c r="RFI121" s="8"/>
      <c r="RFJ121" s="8"/>
      <c r="RFK121" s="29"/>
      <c r="RFL121" s="7"/>
      <c r="RFM121" s="7"/>
      <c r="RFN121" s="7"/>
      <c r="RFO121" s="8"/>
      <c r="RFP121" s="8"/>
      <c r="RFQ121" s="8"/>
      <c r="RFS121" s="8"/>
      <c r="RFT121" s="8"/>
      <c r="RFU121" s="29"/>
      <c r="RFV121" s="7"/>
      <c r="RFW121" s="7"/>
      <c r="RFX121" s="7"/>
      <c r="RFY121" s="8"/>
      <c r="RFZ121" s="8"/>
      <c r="RGA121" s="8"/>
      <c r="RGC121" s="8"/>
      <c r="RGD121" s="8"/>
      <c r="RGE121" s="29"/>
      <c r="RGF121" s="7"/>
      <c r="RGG121" s="7"/>
      <c r="RGH121" s="7"/>
      <c r="RGI121" s="8"/>
      <c r="RGJ121" s="8"/>
      <c r="RGK121" s="8"/>
      <c r="RGM121" s="8"/>
      <c r="RGN121" s="8"/>
      <c r="RGO121" s="29"/>
      <c r="RGP121" s="7"/>
      <c r="RGQ121" s="7"/>
      <c r="RGR121" s="7"/>
      <c r="RGS121" s="8"/>
      <c r="RGT121" s="8"/>
      <c r="RGU121" s="8"/>
      <c r="RGW121" s="8"/>
      <c r="RGX121" s="8"/>
      <c r="RGY121" s="29"/>
      <c r="RGZ121" s="7"/>
      <c r="RHA121" s="7"/>
      <c r="RHB121" s="7"/>
      <c r="RHC121" s="8"/>
      <c r="RHD121" s="8"/>
      <c r="RHE121" s="8"/>
      <c r="RHG121" s="8"/>
      <c r="RHH121" s="8"/>
      <c r="RHI121" s="29"/>
      <c r="RHJ121" s="7"/>
      <c r="RHK121" s="7"/>
      <c r="RHL121" s="7"/>
      <c r="RHM121" s="8"/>
      <c r="RHN121" s="8"/>
      <c r="RHO121" s="8"/>
      <c r="RHQ121" s="8"/>
      <c r="RHR121" s="8"/>
      <c r="RHS121" s="29"/>
      <c r="RHT121" s="7"/>
      <c r="RHU121" s="7"/>
      <c r="RHV121" s="7"/>
      <c r="RHW121" s="8"/>
      <c r="RHX121" s="8"/>
      <c r="RHY121" s="8"/>
      <c r="RIA121" s="8"/>
      <c r="RIB121" s="8"/>
      <c r="RIC121" s="29"/>
      <c r="RID121" s="7"/>
      <c r="RIE121" s="7"/>
      <c r="RIF121" s="7"/>
      <c r="RIG121" s="8"/>
      <c r="RIH121" s="8"/>
      <c r="RII121" s="8"/>
      <c r="RIK121" s="8"/>
      <c r="RIL121" s="8"/>
      <c r="RIM121" s="29"/>
      <c r="RIN121" s="7"/>
      <c r="RIO121" s="7"/>
      <c r="RIP121" s="7"/>
      <c r="RIQ121" s="8"/>
      <c r="RIR121" s="8"/>
      <c r="RIS121" s="8"/>
      <c r="RIU121" s="8"/>
      <c r="RIV121" s="8"/>
      <c r="RIW121" s="29"/>
      <c r="RIX121" s="7"/>
      <c r="RIY121" s="7"/>
      <c r="RIZ121" s="7"/>
      <c r="RJA121" s="8"/>
      <c r="RJB121" s="8"/>
      <c r="RJC121" s="8"/>
      <c r="RJE121" s="8"/>
      <c r="RJF121" s="8"/>
      <c r="RJG121" s="29"/>
      <c r="RJH121" s="7"/>
      <c r="RJI121" s="7"/>
      <c r="RJJ121" s="7"/>
      <c r="RJK121" s="8"/>
      <c r="RJL121" s="8"/>
      <c r="RJM121" s="8"/>
      <c r="RJO121" s="8"/>
      <c r="RJP121" s="8"/>
      <c r="RJQ121" s="29"/>
      <c r="RJR121" s="7"/>
      <c r="RJS121" s="7"/>
      <c r="RJT121" s="7"/>
      <c r="RJU121" s="8"/>
      <c r="RJV121" s="8"/>
      <c r="RJW121" s="8"/>
      <c r="RJY121" s="8"/>
      <c r="RJZ121" s="8"/>
      <c r="RKA121" s="29"/>
      <c r="RKB121" s="7"/>
      <c r="RKC121" s="7"/>
      <c r="RKD121" s="7"/>
      <c r="RKE121" s="8"/>
      <c r="RKF121" s="8"/>
      <c r="RKG121" s="8"/>
      <c r="RKI121" s="8"/>
      <c r="RKJ121" s="8"/>
      <c r="RKK121" s="29"/>
      <c r="RKL121" s="7"/>
      <c r="RKM121" s="7"/>
      <c r="RKN121" s="7"/>
      <c r="RKO121" s="8"/>
      <c r="RKP121" s="8"/>
      <c r="RKQ121" s="8"/>
      <c r="RKS121" s="8"/>
      <c r="RKT121" s="8"/>
      <c r="RKU121" s="29"/>
      <c r="RKV121" s="7"/>
      <c r="RKW121" s="7"/>
      <c r="RKX121" s="7"/>
      <c r="RKY121" s="8"/>
      <c r="RKZ121" s="8"/>
      <c r="RLA121" s="8"/>
      <c r="RLC121" s="8"/>
      <c r="RLD121" s="8"/>
      <c r="RLE121" s="29"/>
      <c r="RLF121" s="7"/>
      <c r="RLG121" s="7"/>
      <c r="RLH121" s="7"/>
      <c r="RLI121" s="8"/>
      <c r="RLJ121" s="8"/>
      <c r="RLK121" s="8"/>
      <c r="RLM121" s="8"/>
      <c r="RLN121" s="8"/>
      <c r="RLO121" s="29"/>
      <c r="RLP121" s="7"/>
      <c r="RLQ121" s="7"/>
      <c r="RLR121" s="7"/>
      <c r="RLS121" s="8"/>
      <c r="RLT121" s="8"/>
      <c r="RLU121" s="8"/>
      <c r="RLW121" s="8"/>
      <c r="RLX121" s="8"/>
      <c r="RLY121" s="29"/>
      <c r="RLZ121" s="7"/>
      <c r="RMA121" s="7"/>
      <c r="RMB121" s="7"/>
      <c r="RMC121" s="8"/>
      <c r="RMD121" s="8"/>
      <c r="RME121" s="8"/>
      <c r="RMG121" s="8"/>
      <c r="RMH121" s="8"/>
      <c r="RMI121" s="29"/>
      <c r="RMJ121" s="7"/>
      <c r="RMK121" s="7"/>
      <c r="RML121" s="7"/>
      <c r="RMM121" s="8"/>
      <c r="RMN121" s="8"/>
      <c r="RMO121" s="8"/>
      <c r="RMQ121" s="8"/>
      <c r="RMR121" s="8"/>
      <c r="RMS121" s="29"/>
      <c r="RMT121" s="7"/>
      <c r="RMU121" s="7"/>
      <c r="RMV121" s="7"/>
      <c r="RMW121" s="8"/>
      <c r="RMX121" s="8"/>
      <c r="RMY121" s="8"/>
      <c r="RNA121" s="8"/>
      <c r="RNB121" s="8"/>
      <c r="RNC121" s="29"/>
      <c r="RND121" s="7"/>
      <c r="RNE121" s="7"/>
      <c r="RNF121" s="7"/>
      <c r="RNG121" s="8"/>
      <c r="RNH121" s="8"/>
      <c r="RNI121" s="8"/>
      <c r="RNK121" s="8"/>
      <c r="RNL121" s="8"/>
      <c r="RNM121" s="29"/>
      <c r="RNN121" s="7"/>
      <c r="RNO121" s="7"/>
      <c r="RNP121" s="7"/>
      <c r="RNQ121" s="8"/>
      <c r="RNR121" s="8"/>
      <c r="RNS121" s="8"/>
      <c r="RNU121" s="8"/>
      <c r="RNV121" s="8"/>
      <c r="RNW121" s="29"/>
      <c r="RNX121" s="7"/>
      <c r="RNY121" s="7"/>
      <c r="RNZ121" s="7"/>
      <c r="ROA121" s="8"/>
      <c r="ROB121" s="8"/>
      <c r="ROC121" s="8"/>
      <c r="ROE121" s="8"/>
      <c r="ROF121" s="8"/>
      <c r="ROG121" s="29"/>
      <c r="ROH121" s="7"/>
      <c r="ROI121" s="7"/>
      <c r="ROJ121" s="7"/>
      <c r="ROK121" s="8"/>
      <c r="ROL121" s="8"/>
      <c r="ROM121" s="8"/>
      <c r="ROO121" s="8"/>
      <c r="ROP121" s="8"/>
      <c r="ROQ121" s="29"/>
      <c r="ROR121" s="7"/>
      <c r="ROS121" s="7"/>
      <c r="ROT121" s="7"/>
      <c r="ROU121" s="8"/>
      <c r="ROV121" s="8"/>
      <c r="ROW121" s="8"/>
      <c r="ROY121" s="8"/>
      <c r="ROZ121" s="8"/>
      <c r="RPA121" s="29"/>
      <c r="RPB121" s="7"/>
      <c r="RPC121" s="7"/>
      <c r="RPD121" s="7"/>
      <c r="RPE121" s="8"/>
      <c r="RPF121" s="8"/>
      <c r="RPG121" s="8"/>
      <c r="RPI121" s="8"/>
      <c r="RPJ121" s="8"/>
      <c r="RPK121" s="29"/>
      <c r="RPL121" s="7"/>
      <c r="RPM121" s="7"/>
      <c r="RPN121" s="7"/>
      <c r="RPO121" s="8"/>
      <c r="RPP121" s="8"/>
      <c r="RPQ121" s="8"/>
      <c r="RPS121" s="8"/>
      <c r="RPT121" s="8"/>
      <c r="RPU121" s="29"/>
      <c r="RPV121" s="7"/>
      <c r="RPW121" s="7"/>
      <c r="RPX121" s="7"/>
      <c r="RPY121" s="8"/>
      <c r="RPZ121" s="8"/>
      <c r="RQA121" s="8"/>
      <c r="RQC121" s="8"/>
      <c r="RQD121" s="8"/>
      <c r="RQE121" s="29"/>
      <c r="RQF121" s="7"/>
      <c r="RQG121" s="7"/>
      <c r="RQH121" s="7"/>
      <c r="RQI121" s="8"/>
      <c r="RQJ121" s="8"/>
      <c r="RQK121" s="8"/>
      <c r="RQM121" s="8"/>
      <c r="RQN121" s="8"/>
      <c r="RQO121" s="29"/>
      <c r="RQP121" s="7"/>
      <c r="RQQ121" s="7"/>
      <c r="RQR121" s="7"/>
      <c r="RQS121" s="8"/>
      <c r="RQT121" s="8"/>
      <c r="RQU121" s="8"/>
      <c r="RQW121" s="8"/>
      <c r="RQX121" s="8"/>
      <c r="RQY121" s="29"/>
      <c r="RQZ121" s="7"/>
      <c r="RRA121" s="7"/>
      <c r="RRB121" s="7"/>
      <c r="RRC121" s="8"/>
      <c r="RRD121" s="8"/>
      <c r="RRE121" s="8"/>
      <c r="RRG121" s="8"/>
      <c r="RRH121" s="8"/>
      <c r="RRI121" s="29"/>
      <c r="RRJ121" s="7"/>
      <c r="RRK121" s="7"/>
      <c r="RRL121" s="7"/>
      <c r="RRM121" s="8"/>
      <c r="RRN121" s="8"/>
      <c r="RRO121" s="8"/>
      <c r="RRQ121" s="8"/>
      <c r="RRR121" s="8"/>
      <c r="RRS121" s="29"/>
      <c r="RRT121" s="7"/>
      <c r="RRU121" s="7"/>
      <c r="RRV121" s="7"/>
      <c r="RRW121" s="8"/>
      <c r="RRX121" s="8"/>
      <c r="RRY121" s="8"/>
      <c r="RSA121" s="8"/>
      <c r="RSB121" s="8"/>
      <c r="RSC121" s="29"/>
      <c r="RSD121" s="7"/>
      <c r="RSE121" s="7"/>
      <c r="RSF121" s="7"/>
      <c r="RSG121" s="8"/>
      <c r="RSH121" s="8"/>
      <c r="RSI121" s="8"/>
      <c r="RSK121" s="8"/>
      <c r="RSL121" s="8"/>
      <c r="RSM121" s="29"/>
      <c r="RSN121" s="7"/>
      <c r="RSO121" s="7"/>
      <c r="RSP121" s="7"/>
      <c r="RSQ121" s="8"/>
      <c r="RSR121" s="8"/>
      <c r="RSS121" s="8"/>
      <c r="RSU121" s="8"/>
      <c r="RSV121" s="8"/>
      <c r="RSW121" s="29"/>
      <c r="RSX121" s="7"/>
      <c r="RSY121" s="7"/>
      <c r="RSZ121" s="7"/>
      <c r="RTA121" s="8"/>
      <c r="RTB121" s="8"/>
      <c r="RTC121" s="8"/>
      <c r="RTE121" s="8"/>
      <c r="RTF121" s="8"/>
      <c r="RTG121" s="29"/>
      <c r="RTH121" s="7"/>
      <c r="RTI121" s="7"/>
      <c r="RTJ121" s="7"/>
      <c r="RTK121" s="8"/>
      <c r="RTL121" s="8"/>
      <c r="RTM121" s="8"/>
      <c r="RTO121" s="8"/>
      <c r="RTP121" s="8"/>
      <c r="RTQ121" s="29"/>
      <c r="RTR121" s="7"/>
      <c r="RTS121" s="7"/>
      <c r="RTT121" s="7"/>
      <c r="RTU121" s="8"/>
      <c r="RTV121" s="8"/>
      <c r="RTW121" s="8"/>
      <c r="RTY121" s="8"/>
      <c r="RTZ121" s="8"/>
      <c r="RUA121" s="29"/>
      <c r="RUB121" s="7"/>
      <c r="RUC121" s="7"/>
      <c r="RUD121" s="7"/>
      <c r="RUE121" s="8"/>
      <c r="RUF121" s="8"/>
      <c r="RUG121" s="8"/>
      <c r="RUI121" s="8"/>
      <c r="RUJ121" s="8"/>
      <c r="RUK121" s="29"/>
      <c r="RUL121" s="7"/>
      <c r="RUM121" s="7"/>
      <c r="RUN121" s="7"/>
      <c r="RUO121" s="8"/>
      <c r="RUP121" s="8"/>
      <c r="RUQ121" s="8"/>
      <c r="RUS121" s="8"/>
      <c r="RUT121" s="8"/>
      <c r="RUU121" s="29"/>
      <c r="RUV121" s="7"/>
      <c r="RUW121" s="7"/>
      <c r="RUX121" s="7"/>
      <c r="RUY121" s="8"/>
      <c r="RUZ121" s="8"/>
      <c r="RVA121" s="8"/>
      <c r="RVC121" s="8"/>
      <c r="RVD121" s="8"/>
      <c r="RVE121" s="29"/>
      <c r="RVF121" s="7"/>
      <c r="RVG121" s="7"/>
      <c r="RVH121" s="7"/>
      <c r="RVI121" s="8"/>
      <c r="RVJ121" s="8"/>
      <c r="RVK121" s="8"/>
      <c r="RVM121" s="8"/>
      <c r="RVN121" s="8"/>
      <c r="RVO121" s="29"/>
      <c r="RVP121" s="7"/>
      <c r="RVQ121" s="7"/>
      <c r="RVR121" s="7"/>
      <c r="RVS121" s="8"/>
      <c r="RVT121" s="8"/>
      <c r="RVU121" s="8"/>
      <c r="RVW121" s="8"/>
      <c r="RVX121" s="8"/>
      <c r="RVY121" s="29"/>
      <c r="RVZ121" s="7"/>
      <c r="RWA121" s="7"/>
      <c r="RWB121" s="7"/>
      <c r="RWC121" s="8"/>
      <c r="RWD121" s="8"/>
      <c r="RWE121" s="8"/>
      <c r="RWG121" s="8"/>
      <c r="RWH121" s="8"/>
      <c r="RWI121" s="29"/>
      <c r="RWJ121" s="7"/>
      <c r="RWK121" s="7"/>
      <c r="RWL121" s="7"/>
      <c r="RWM121" s="8"/>
      <c r="RWN121" s="8"/>
      <c r="RWO121" s="8"/>
      <c r="RWQ121" s="8"/>
      <c r="RWR121" s="8"/>
      <c r="RWS121" s="29"/>
      <c r="RWT121" s="7"/>
      <c r="RWU121" s="7"/>
      <c r="RWV121" s="7"/>
      <c r="RWW121" s="8"/>
      <c r="RWX121" s="8"/>
      <c r="RWY121" s="8"/>
      <c r="RXA121" s="8"/>
      <c r="RXB121" s="8"/>
      <c r="RXC121" s="29"/>
      <c r="RXD121" s="7"/>
      <c r="RXE121" s="7"/>
      <c r="RXF121" s="7"/>
      <c r="RXG121" s="8"/>
      <c r="RXH121" s="8"/>
      <c r="RXI121" s="8"/>
      <c r="RXK121" s="8"/>
      <c r="RXL121" s="8"/>
      <c r="RXM121" s="29"/>
      <c r="RXN121" s="7"/>
      <c r="RXO121" s="7"/>
      <c r="RXP121" s="7"/>
      <c r="RXQ121" s="8"/>
      <c r="RXR121" s="8"/>
      <c r="RXS121" s="8"/>
      <c r="RXU121" s="8"/>
      <c r="RXV121" s="8"/>
      <c r="RXW121" s="29"/>
      <c r="RXX121" s="7"/>
      <c r="RXY121" s="7"/>
      <c r="RXZ121" s="7"/>
      <c r="RYA121" s="8"/>
      <c r="RYB121" s="8"/>
      <c r="RYC121" s="8"/>
      <c r="RYE121" s="8"/>
      <c r="RYF121" s="8"/>
      <c r="RYG121" s="29"/>
      <c r="RYH121" s="7"/>
      <c r="RYI121" s="7"/>
      <c r="RYJ121" s="7"/>
      <c r="RYK121" s="8"/>
      <c r="RYL121" s="8"/>
      <c r="RYM121" s="8"/>
      <c r="RYO121" s="8"/>
      <c r="RYP121" s="8"/>
      <c r="RYQ121" s="29"/>
      <c r="RYR121" s="7"/>
      <c r="RYS121" s="7"/>
      <c r="RYT121" s="7"/>
      <c r="RYU121" s="8"/>
      <c r="RYV121" s="8"/>
      <c r="RYW121" s="8"/>
      <c r="RYY121" s="8"/>
      <c r="RYZ121" s="8"/>
      <c r="RZA121" s="29"/>
      <c r="RZB121" s="7"/>
      <c r="RZC121" s="7"/>
      <c r="RZD121" s="7"/>
      <c r="RZE121" s="8"/>
      <c r="RZF121" s="8"/>
      <c r="RZG121" s="8"/>
      <c r="RZI121" s="8"/>
      <c r="RZJ121" s="8"/>
      <c r="RZK121" s="29"/>
      <c r="RZL121" s="7"/>
      <c r="RZM121" s="7"/>
      <c r="RZN121" s="7"/>
      <c r="RZO121" s="8"/>
      <c r="RZP121" s="8"/>
      <c r="RZQ121" s="8"/>
      <c r="RZS121" s="8"/>
      <c r="RZT121" s="8"/>
      <c r="RZU121" s="29"/>
      <c r="RZV121" s="7"/>
      <c r="RZW121" s="7"/>
      <c r="RZX121" s="7"/>
      <c r="RZY121" s="8"/>
      <c r="RZZ121" s="8"/>
      <c r="SAA121" s="8"/>
      <c r="SAC121" s="8"/>
      <c r="SAD121" s="8"/>
      <c r="SAE121" s="29"/>
      <c r="SAF121" s="7"/>
      <c r="SAG121" s="7"/>
      <c r="SAH121" s="7"/>
      <c r="SAI121" s="8"/>
      <c r="SAJ121" s="8"/>
      <c r="SAK121" s="8"/>
      <c r="SAM121" s="8"/>
      <c r="SAN121" s="8"/>
      <c r="SAO121" s="29"/>
      <c r="SAP121" s="7"/>
      <c r="SAQ121" s="7"/>
      <c r="SAR121" s="7"/>
      <c r="SAS121" s="8"/>
      <c r="SAT121" s="8"/>
      <c r="SAU121" s="8"/>
      <c r="SAW121" s="8"/>
      <c r="SAX121" s="8"/>
      <c r="SAY121" s="29"/>
      <c r="SAZ121" s="7"/>
      <c r="SBA121" s="7"/>
      <c r="SBB121" s="7"/>
      <c r="SBC121" s="8"/>
      <c r="SBD121" s="8"/>
      <c r="SBE121" s="8"/>
      <c r="SBG121" s="8"/>
      <c r="SBH121" s="8"/>
      <c r="SBI121" s="29"/>
      <c r="SBJ121" s="7"/>
      <c r="SBK121" s="7"/>
      <c r="SBL121" s="7"/>
      <c r="SBM121" s="8"/>
      <c r="SBN121" s="8"/>
      <c r="SBO121" s="8"/>
      <c r="SBQ121" s="8"/>
      <c r="SBR121" s="8"/>
      <c r="SBS121" s="29"/>
      <c r="SBT121" s="7"/>
      <c r="SBU121" s="7"/>
      <c r="SBV121" s="7"/>
      <c r="SBW121" s="8"/>
      <c r="SBX121" s="8"/>
      <c r="SBY121" s="8"/>
      <c r="SCA121" s="8"/>
      <c r="SCB121" s="8"/>
      <c r="SCC121" s="29"/>
      <c r="SCD121" s="7"/>
      <c r="SCE121" s="7"/>
      <c r="SCF121" s="7"/>
      <c r="SCG121" s="8"/>
      <c r="SCH121" s="8"/>
      <c r="SCI121" s="8"/>
      <c r="SCK121" s="8"/>
      <c r="SCL121" s="8"/>
      <c r="SCM121" s="29"/>
      <c r="SCN121" s="7"/>
      <c r="SCO121" s="7"/>
      <c r="SCP121" s="7"/>
      <c r="SCQ121" s="8"/>
      <c r="SCR121" s="8"/>
      <c r="SCS121" s="8"/>
      <c r="SCU121" s="8"/>
      <c r="SCV121" s="8"/>
      <c r="SCW121" s="29"/>
      <c r="SCX121" s="7"/>
      <c r="SCY121" s="7"/>
      <c r="SCZ121" s="7"/>
      <c r="SDA121" s="8"/>
      <c r="SDB121" s="8"/>
      <c r="SDC121" s="8"/>
      <c r="SDE121" s="8"/>
      <c r="SDF121" s="8"/>
      <c r="SDG121" s="29"/>
      <c r="SDH121" s="7"/>
      <c r="SDI121" s="7"/>
      <c r="SDJ121" s="7"/>
      <c r="SDK121" s="8"/>
      <c r="SDL121" s="8"/>
      <c r="SDM121" s="8"/>
      <c r="SDO121" s="8"/>
      <c r="SDP121" s="8"/>
      <c r="SDQ121" s="29"/>
      <c r="SDR121" s="7"/>
      <c r="SDS121" s="7"/>
      <c r="SDT121" s="7"/>
      <c r="SDU121" s="8"/>
      <c r="SDV121" s="8"/>
      <c r="SDW121" s="8"/>
      <c r="SDY121" s="8"/>
      <c r="SDZ121" s="8"/>
      <c r="SEA121" s="29"/>
      <c r="SEB121" s="7"/>
      <c r="SEC121" s="7"/>
      <c r="SED121" s="7"/>
      <c r="SEE121" s="8"/>
      <c r="SEF121" s="8"/>
      <c r="SEG121" s="8"/>
      <c r="SEI121" s="8"/>
      <c r="SEJ121" s="8"/>
      <c r="SEK121" s="29"/>
      <c r="SEL121" s="7"/>
      <c r="SEM121" s="7"/>
      <c r="SEN121" s="7"/>
      <c r="SEO121" s="8"/>
      <c r="SEP121" s="8"/>
      <c r="SEQ121" s="8"/>
      <c r="SES121" s="8"/>
      <c r="SET121" s="8"/>
      <c r="SEU121" s="29"/>
      <c r="SEV121" s="7"/>
      <c r="SEW121" s="7"/>
      <c r="SEX121" s="7"/>
      <c r="SEY121" s="8"/>
      <c r="SEZ121" s="8"/>
      <c r="SFA121" s="8"/>
      <c r="SFC121" s="8"/>
      <c r="SFD121" s="8"/>
      <c r="SFE121" s="29"/>
      <c r="SFF121" s="7"/>
      <c r="SFG121" s="7"/>
      <c r="SFH121" s="7"/>
      <c r="SFI121" s="8"/>
      <c r="SFJ121" s="8"/>
      <c r="SFK121" s="8"/>
      <c r="SFM121" s="8"/>
      <c r="SFN121" s="8"/>
      <c r="SFO121" s="29"/>
      <c r="SFP121" s="7"/>
      <c r="SFQ121" s="7"/>
      <c r="SFR121" s="7"/>
      <c r="SFS121" s="8"/>
      <c r="SFT121" s="8"/>
      <c r="SFU121" s="8"/>
      <c r="SFW121" s="8"/>
      <c r="SFX121" s="8"/>
      <c r="SFY121" s="29"/>
      <c r="SFZ121" s="7"/>
      <c r="SGA121" s="7"/>
      <c r="SGB121" s="7"/>
      <c r="SGC121" s="8"/>
      <c r="SGD121" s="8"/>
      <c r="SGE121" s="8"/>
      <c r="SGG121" s="8"/>
      <c r="SGH121" s="8"/>
      <c r="SGI121" s="29"/>
      <c r="SGJ121" s="7"/>
      <c r="SGK121" s="7"/>
      <c r="SGL121" s="7"/>
      <c r="SGM121" s="8"/>
      <c r="SGN121" s="8"/>
      <c r="SGO121" s="8"/>
      <c r="SGQ121" s="8"/>
      <c r="SGR121" s="8"/>
      <c r="SGS121" s="29"/>
      <c r="SGT121" s="7"/>
      <c r="SGU121" s="7"/>
      <c r="SGV121" s="7"/>
      <c r="SGW121" s="8"/>
      <c r="SGX121" s="8"/>
      <c r="SGY121" s="8"/>
      <c r="SHA121" s="8"/>
      <c r="SHB121" s="8"/>
      <c r="SHC121" s="29"/>
      <c r="SHD121" s="7"/>
      <c r="SHE121" s="7"/>
      <c r="SHF121" s="7"/>
      <c r="SHG121" s="8"/>
      <c r="SHH121" s="8"/>
      <c r="SHI121" s="8"/>
      <c r="SHK121" s="8"/>
      <c r="SHL121" s="8"/>
      <c r="SHM121" s="29"/>
      <c r="SHN121" s="7"/>
      <c r="SHO121" s="7"/>
      <c r="SHP121" s="7"/>
      <c r="SHQ121" s="8"/>
      <c r="SHR121" s="8"/>
      <c r="SHS121" s="8"/>
      <c r="SHU121" s="8"/>
      <c r="SHV121" s="8"/>
      <c r="SHW121" s="29"/>
      <c r="SHX121" s="7"/>
      <c r="SHY121" s="7"/>
      <c r="SHZ121" s="7"/>
      <c r="SIA121" s="8"/>
      <c r="SIB121" s="8"/>
      <c r="SIC121" s="8"/>
      <c r="SIE121" s="8"/>
      <c r="SIF121" s="8"/>
      <c r="SIG121" s="29"/>
      <c r="SIH121" s="7"/>
      <c r="SII121" s="7"/>
      <c r="SIJ121" s="7"/>
      <c r="SIK121" s="8"/>
      <c r="SIL121" s="8"/>
      <c r="SIM121" s="8"/>
      <c r="SIO121" s="8"/>
      <c r="SIP121" s="8"/>
      <c r="SIQ121" s="29"/>
      <c r="SIR121" s="7"/>
      <c r="SIS121" s="7"/>
      <c r="SIT121" s="7"/>
      <c r="SIU121" s="8"/>
      <c r="SIV121" s="8"/>
      <c r="SIW121" s="8"/>
      <c r="SIY121" s="8"/>
      <c r="SIZ121" s="8"/>
      <c r="SJA121" s="29"/>
      <c r="SJB121" s="7"/>
      <c r="SJC121" s="7"/>
      <c r="SJD121" s="7"/>
      <c r="SJE121" s="8"/>
      <c r="SJF121" s="8"/>
      <c r="SJG121" s="8"/>
      <c r="SJI121" s="8"/>
      <c r="SJJ121" s="8"/>
      <c r="SJK121" s="29"/>
      <c r="SJL121" s="7"/>
      <c r="SJM121" s="7"/>
      <c r="SJN121" s="7"/>
      <c r="SJO121" s="8"/>
      <c r="SJP121" s="8"/>
      <c r="SJQ121" s="8"/>
      <c r="SJS121" s="8"/>
      <c r="SJT121" s="8"/>
      <c r="SJU121" s="29"/>
      <c r="SJV121" s="7"/>
      <c r="SJW121" s="7"/>
      <c r="SJX121" s="7"/>
      <c r="SJY121" s="8"/>
      <c r="SJZ121" s="8"/>
      <c r="SKA121" s="8"/>
      <c r="SKC121" s="8"/>
      <c r="SKD121" s="8"/>
      <c r="SKE121" s="29"/>
      <c r="SKF121" s="7"/>
      <c r="SKG121" s="7"/>
      <c r="SKH121" s="7"/>
      <c r="SKI121" s="8"/>
      <c r="SKJ121" s="8"/>
      <c r="SKK121" s="8"/>
      <c r="SKM121" s="8"/>
      <c r="SKN121" s="8"/>
      <c r="SKO121" s="29"/>
      <c r="SKP121" s="7"/>
      <c r="SKQ121" s="7"/>
      <c r="SKR121" s="7"/>
      <c r="SKS121" s="8"/>
      <c r="SKT121" s="8"/>
      <c r="SKU121" s="8"/>
      <c r="SKW121" s="8"/>
      <c r="SKX121" s="8"/>
      <c r="SKY121" s="29"/>
      <c r="SKZ121" s="7"/>
      <c r="SLA121" s="7"/>
      <c r="SLB121" s="7"/>
      <c r="SLC121" s="8"/>
      <c r="SLD121" s="8"/>
      <c r="SLE121" s="8"/>
      <c r="SLG121" s="8"/>
      <c r="SLH121" s="8"/>
      <c r="SLI121" s="29"/>
      <c r="SLJ121" s="7"/>
      <c r="SLK121" s="7"/>
      <c r="SLL121" s="7"/>
      <c r="SLM121" s="8"/>
      <c r="SLN121" s="8"/>
      <c r="SLO121" s="8"/>
      <c r="SLQ121" s="8"/>
      <c r="SLR121" s="8"/>
      <c r="SLS121" s="29"/>
      <c r="SLT121" s="7"/>
      <c r="SLU121" s="7"/>
      <c r="SLV121" s="7"/>
      <c r="SLW121" s="8"/>
      <c r="SLX121" s="8"/>
      <c r="SLY121" s="8"/>
      <c r="SMA121" s="8"/>
      <c r="SMB121" s="8"/>
      <c r="SMC121" s="29"/>
      <c r="SMD121" s="7"/>
      <c r="SME121" s="7"/>
      <c r="SMF121" s="7"/>
      <c r="SMG121" s="8"/>
      <c r="SMH121" s="8"/>
      <c r="SMI121" s="8"/>
      <c r="SMK121" s="8"/>
      <c r="SML121" s="8"/>
      <c r="SMM121" s="29"/>
      <c r="SMN121" s="7"/>
      <c r="SMO121" s="7"/>
      <c r="SMP121" s="7"/>
      <c r="SMQ121" s="8"/>
      <c r="SMR121" s="8"/>
      <c r="SMS121" s="8"/>
      <c r="SMU121" s="8"/>
      <c r="SMV121" s="8"/>
      <c r="SMW121" s="29"/>
      <c r="SMX121" s="7"/>
      <c r="SMY121" s="7"/>
      <c r="SMZ121" s="7"/>
      <c r="SNA121" s="8"/>
      <c r="SNB121" s="8"/>
      <c r="SNC121" s="8"/>
      <c r="SNE121" s="8"/>
      <c r="SNF121" s="8"/>
      <c r="SNG121" s="29"/>
      <c r="SNH121" s="7"/>
      <c r="SNI121" s="7"/>
      <c r="SNJ121" s="7"/>
      <c r="SNK121" s="8"/>
      <c r="SNL121" s="8"/>
      <c r="SNM121" s="8"/>
      <c r="SNO121" s="8"/>
      <c r="SNP121" s="8"/>
      <c r="SNQ121" s="29"/>
      <c r="SNR121" s="7"/>
      <c r="SNS121" s="7"/>
      <c r="SNT121" s="7"/>
      <c r="SNU121" s="8"/>
      <c r="SNV121" s="8"/>
      <c r="SNW121" s="8"/>
      <c r="SNY121" s="8"/>
      <c r="SNZ121" s="8"/>
      <c r="SOA121" s="29"/>
      <c r="SOB121" s="7"/>
      <c r="SOC121" s="7"/>
      <c r="SOD121" s="7"/>
      <c r="SOE121" s="8"/>
      <c r="SOF121" s="8"/>
      <c r="SOG121" s="8"/>
      <c r="SOI121" s="8"/>
      <c r="SOJ121" s="8"/>
      <c r="SOK121" s="29"/>
      <c r="SOL121" s="7"/>
      <c r="SOM121" s="7"/>
      <c r="SON121" s="7"/>
      <c r="SOO121" s="8"/>
      <c r="SOP121" s="8"/>
      <c r="SOQ121" s="8"/>
      <c r="SOS121" s="8"/>
      <c r="SOT121" s="8"/>
      <c r="SOU121" s="29"/>
      <c r="SOV121" s="7"/>
      <c r="SOW121" s="7"/>
      <c r="SOX121" s="7"/>
      <c r="SOY121" s="8"/>
      <c r="SOZ121" s="8"/>
      <c r="SPA121" s="8"/>
      <c r="SPC121" s="8"/>
      <c r="SPD121" s="8"/>
      <c r="SPE121" s="29"/>
      <c r="SPF121" s="7"/>
      <c r="SPG121" s="7"/>
      <c r="SPH121" s="7"/>
      <c r="SPI121" s="8"/>
      <c r="SPJ121" s="8"/>
      <c r="SPK121" s="8"/>
      <c r="SPM121" s="8"/>
      <c r="SPN121" s="8"/>
      <c r="SPO121" s="29"/>
      <c r="SPP121" s="7"/>
      <c r="SPQ121" s="7"/>
      <c r="SPR121" s="7"/>
      <c r="SPS121" s="8"/>
      <c r="SPT121" s="8"/>
      <c r="SPU121" s="8"/>
      <c r="SPW121" s="8"/>
      <c r="SPX121" s="8"/>
      <c r="SPY121" s="29"/>
      <c r="SPZ121" s="7"/>
      <c r="SQA121" s="7"/>
      <c r="SQB121" s="7"/>
      <c r="SQC121" s="8"/>
      <c r="SQD121" s="8"/>
      <c r="SQE121" s="8"/>
      <c r="SQG121" s="8"/>
      <c r="SQH121" s="8"/>
      <c r="SQI121" s="29"/>
      <c r="SQJ121" s="7"/>
      <c r="SQK121" s="7"/>
      <c r="SQL121" s="7"/>
      <c r="SQM121" s="8"/>
      <c r="SQN121" s="8"/>
      <c r="SQO121" s="8"/>
      <c r="SQQ121" s="8"/>
      <c r="SQR121" s="8"/>
      <c r="SQS121" s="29"/>
      <c r="SQT121" s="7"/>
      <c r="SQU121" s="7"/>
      <c r="SQV121" s="7"/>
      <c r="SQW121" s="8"/>
      <c r="SQX121" s="8"/>
      <c r="SQY121" s="8"/>
      <c r="SRA121" s="8"/>
      <c r="SRB121" s="8"/>
      <c r="SRC121" s="29"/>
      <c r="SRD121" s="7"/>
      <c r="SRE121" s="7"/>
      <c r="SRF121" s="7"/>
      <c r="SRG121" s="8"/>
      <c r="SRH121" s="8"/>
      <c r="SRI121" s="8"/>
      <c r="SRK121" s="8"/>
      <c r="SRL121" s="8"/>
      <c r="SRM121" s="29"/>
      <c r="SRN121" s="7"/>
      <c r="SRO121" s="7"/>
      <c r="SRP121" s="7"/>
      <c r="SRQ121" s="8"/>
      <c r="SRR121" s="8"/>
      <c r="SRS121" s="8"/>
      <c r="SRU121" s="8"/>
      <c r="SRV121" s="8"/>
      <c r="SRW121" s="29"/>
      <c r="SRX121" s="7"/>
      <c r="SRY121" s="7"/>
      <c r="SRZ121" s="7"/>
      <c r="SSA121" s="8"/>
      <c r="SSB121" s="8"/>
      <c r="SSC121" s="8"/>
      <c r="SSE121" s="8"/>
      <c r="SSF121" s="8"/>
      <c r="SSG121" s="29"/>
      <c r="SSH121" s="7"/>
      <c r="SSI121" s="7"/>
      <c r="SSJ121" s="7"/>
      <c r="SSK121" s="8"/>
      <c r="SSL121" s="8"/>
      <c r="SSM121" s="8"/>
      <c r="SSO121" s="8"/>
      <c r="SSP121" s="8"/>
      <c r="SSQ121" s="29"/>
      <c r="SSR121" s="7"/>
      <c r="SSS121" s="7"/>
      <c r="SST121" s="7"/>
      <c r="SSU121" s="8"/>
      <c r="SSV121" s="8"/>
      <c r="SSW121" s="8"/>
      <c r="SSY121" s="8"/>
      <c r="SSZ121" s="8"/>
      <c r="STA121" s="29"/>
      <c r="STB121" s="7"/>
      <c r="STC121" s="7"/>
      <c r="STD121" s="7"/>
      <c r="STE121" s="8"/>
      <c r="STF121" s="8"/>
      <c r="STG121" s="8"/>
      <c r="STI121" s="8"/>
      <c r="STJ121" s="8"/>
      <c r="STK121" s="29"/>
      <c r="STL121" s="7"/>
      <c r="STM121" s="7"/>
      <c r="STN121" s="7"/>
      <c r="STO121" s="8"/>
      <c r="STP121" s="8"/>
      <c r="STQ121" s="8"/>
      <c r="STS121" s="8"/>
      <c r="STT121" s="8"/>
      <c r="STU121" s="29"/>
      <c r="STV121" s="7"/>
      <c r="STW121" s="7"/>
      <c r="STX121" s="7"/>
      <c r="STY121" s="8"/>
      <c r="STZ121" s="8"/>
      <c r="SUA121" s="8"/>
      <c r="SUC121" s="8"/>
      <c r="SUD121" s="8"/>
      <c r="SUE121" s="29"/>
      <c r="SUF121" s="7"/>
      <c r="SUG121" s="7"/>
      <c r="SUH121" s="7"/>
      <c r="SUI121" s="8"/>
      <c r="SUJ121" s="8"/>
      <c r="SUK121" s="8"/>
      <c r="SUM121" s="8"/>
      <c r="SUN121" s="8"/>
      <c r="SUO121" s="29"/>
      <c r="SUP121" s="7"/>
      <c r="SUQ121" s="7"/>
      <c r="SUR121" s="7"/>
      <c r="SUS121" s="8"/>
      <c r="SUT121" s="8"/>
      <c r="SUU121" s="8"/>
      <c r="SUW121" s="8"/>
      <c r="SUX121" s="8"/>
      <c r="SUY121" s="29"/>
      <c r="SUZ121" s="7"/>
      <c r="SVA121" s="7"/>
      <c r="SVB121" s="7"/>
      <c r="SVC121" s="8"/>
      <c r="SVD121" s="8"/>
      <c r="SVE121" s="8"/>
      <c r="SVG121" s="8"/>
      <c r="SVH121" s="8"/>
      <c r="SVI121" s="29"/>
      <c r="SVJ121" s="7"/>
      <c r="SVK121" s="7"/>
      <c r="SVL121" s="7"/>
      <c r="SVM121" s="8"/>
      <c r="SVN121" s="8"/>
      <c r="SVO121" s="8"/>
      <c r="SVQ121" s="8"/>
      <c r="SVR121" s="8"/>
      <c r="SVS121" s="29"/>
      <c r="SVT121" s="7"/>
      <c r="SVU121" s="7"/>
      <c r="SVV121" s="7"/>
      <c r="SVW121" s="8"/>
      <c r="SVX121" s="8"/>
      <c r="SVY121" s="8"/>
      <c r="SWA121" s="8"/>
      <c r="SWB121" s="8"/>
      <c r="SWC121" s="29"/>
      <c r="SWD121" s="7"/>
      <c r="SWE121" s="7"/>
      <c r="SWF121" s="7"/>
      <c r="SWG121" s="8"/>
      <c r="SWH121" s="8"/>
      <c r="SWI121" s="8"/>
      <c r="SWK121" s="8"/>
      <c r="SWL121" s="8"/>
      <c r="SWM121" s="29"/>
      <c r="SWN121" s="7"/>
      <c r="SWO121" s="7"/>
      <c r="SWP121" s="7"/>
      <c r="SWQ121" s="8"/>
      <c r="SWR121" s="8"/>
      <c r="SWS121" s="8"/>
      <c r="SWU121" s="8"/>
      <c r="SWV121" s="8"/>
      <c r="SWW121" s="29"/>
      <c r="SWX121" s="7"/>
      <c r="SWY121" s="7"/>
      <c r="SWZ121" s="7"/>
      <c r="SXA121" s="8"/>
      <c r="SXB121" s="8"/>
      <c r="SXC121" s="8"/>
      <c r="SXE121" s="8"/>
      <c r="SXF121" s="8"/>
      <c r="SXG121" s="29"/>
      <c r="SXH121" s="7"/>
      <c r="SXI121" s="7"/>
      <c r="SXJ121" s="7"/>
      <c r="SXK121" s="8"/>
      <c r="SXL121" s="8"/>
      <c r="SXM121" s="8"/>
      <c r="SXO121" s="8"/>
      <c r="SXP121" s="8"/>
      <c r="SXQ121" s="29"/>
      <c r="SXR121" s="7"/>
      <c r="SXS121" s="7"/>
      <c r="SXT121" s="7"/>
      <c r="SXU121" s="8"/>
      <c r="SXV121" s="8"/>
      <c r="SXW121" s="8"/>
      <c r="SXY121" s="8"/>
      <c r="SXZ121" s="8"/>
      <c r="SYA121" s="29"/>
      <c r="SYB121" s="7"/>
      <c r="SYC121" s="7"/>
      <c r="SYD121" s="7"/>
      <c r="SYE121" s="8"/>
      <c r="SYF121" s="8"/>
      <c r="SYG121" s="8"/>
      <c r="SYI121" s="8"/>
      <c r="SYJ121" s="8"/>
      <c r="SYK121" s="29"/>
      <c r="SYL121" s="7"/>
      <c r="SYM121" s="7"/>
      <c r="SYN121" s="7"/>
      <c r="SYO121" s="8"/>
      <c r="SYP121" s="8"/>
      <c r="SYQ121" s="8"/>
      <c r="SYS121" s="8"/>
      <c r="SYT121" s="8"/>
      <c r="SYU121" s="29"/>
      <c r="SYV121" s="7"/>
      <c r="SYW121" s="7"/>
      <c r="SYX121" s="7"/>
      <c r="SYY121" s="8"/>
      <c r="SYZ121" s="8"/>
      <c r="SZA121" s="8"/>
      <c r="SZC121" s="8"/>
      <c r="SZD121" s="8"/>
      <c r="SZE121" s="29"/>
      <c r="SZF121" s="7"/>
      <c r="SZG121" s="7"/>
      <c r="SZH121" s="7"/>
      <c r="SZI121" s="8"/>
      <c r="SZJ121" s="8"/>
      <c r="SZK121" s="8"/>
      <c r="SZM121" s="8"/>
      <c r="SZN121" s="8"/>
      <c r="SZO121" s="29"/>
      <c r="SZP121" s="7"/>
      <c r="SZQ121" s="7"/>
      <c r="SZR121" s="7"/>
      <c r="SZS121" s="8"/>
      <c r="SZT121" s="8"/>
      <c r="SZU121" s="8"/>
      <c r="SZW121" s="8"/>
      <c r="SZX121" s="8"/>
      <c r="SZY121" s="29"/>
      <c r="SZZ121" s="7"/>
      <c r="TAA121" s="7"/>
      <c r="TAB121" s="7"/>
      <c r="TAC121" s="8"/>
      <c r="TAD121" s="8"/>
      <c r="TAE121" s="8"/>
      <c r="TAG121" s="8"/>
      <c r="TAH121" s="8"/>
      <c r="TAI121" s="29"/>
      <c r="TAJ121" s="7"/>
      <c r="TAK121" s="7"/>
      <c r="TAL121" s="7"/>
      <c r="TAM121" s="8"/>
      <c r="TAN121" s="8"/>
      <c r="TAO121" s="8"/>
      <c r="TAQ121" s="8"/>
      <c r="TAR121" s="8"/>
      <c r="TAS121" s="29"/>
      <c r="TAT121" s="7"/>
      <c r="TAU121" s="7"/>
      <c r="TAV121" s="7"/>
      <c r="TAW121" s="8"/>
      <c r="TAX121" s="8"/>
      <c r="TAY121" s="8"/>
      <c r="TBA121" s="8"/>
      <c r="TBB121" s="8"/>
      <c r="TBC121" s="29"/>
      <c r="TBD121" s="7"/>
      <c r="TBE121" s="7"/>
      <c r="TBF121" s="7"/>
      <c r="TBG121" s="8"/>
      <c r="TBH121" s="8"/>
      <c r="TBI121" s="8"/>
      <c r="TBK121" s="8"/>
      <c r="TBL121" s="8"/>
      <c r="TBM121" s="29"/>
      <c r="TBN121" s="7"/>
      <c r="TBO121" s="7"/>
      <c r="TBP121" s="7"/>
      <c r="TBQ121" s="8"/>
      <c r="TBR121" s="8"/>
      <c r="TBS121" s="8"/>
      <c r="TBU121" s="8"/>
      <c r="TBV121" s="8"/>
      <c r="TBW121" s="29"/>
      <c r="TBX121" s="7"/>
      <c r="TBY121" s="7"/>
      <c r="TBZ121" s="7"/>
      <c r="TCA121" s="8"/>
      <c r="TCB121" s="8"/>
      <c r="TCC121" s="8"/>
      <c r="TCE121" s="8"/>
      <c r="TCF121" s="8"/>
      <c r="TCG121" s="29"/>
      <c r="TCH121" s="7"/>
      <c r="TCI121" s="7"/>
      <c r="TCJ121" s="7"/>
      <c r="TCK121" s="8"/>
      <c r="TCL121" s="8"/>
      <c r="TCM121" s="8"/>
      <c r="TCO121" s="8"/>
      <c r="TCP121" s="8"/>
      <c r="TCQ121" s="29"/>
      <c r="TCR121" s="7"/>
      <c r="TCS121" s="7"/>
      <c r="TCT121" s="7"/>
      <c r="TCU121" s="8"/>
      <c r="TCV121" s="8"/>
      <c r="TCW121" s="8"/>
      <c r="TCY121" s="8"/>
      <c r="TCZ121" s="8"/>
      <c r="TDA121" s="29"/>
      <c r="TDB121" s="7"/>
      <c r="TDC121" s="7"/>
      <c r="TDD121" s="7"/>
      <c r="TDE121" s="8"/>
      <c r="TDF121" s="8"/>
      <c r="TDG121" s="8"/>
      <c r="TDI121" s="8"/>
      <c r="TDJ121" s="8"/>
      <c r="TDK121" s="29"/>
      <c r="TDL121" s="7"/>
      <c r="TDM121" s="7"/>
      <c r="TDN121" s="7"/>
      <c r="TDO121" s="8"/>
      <c r="TDP121" s="8"/>
      <c r="TDQ121" s="8"/>
      <c r="TDS121" s="8"/>
      <c r="TDT121" s="8"/>
      <c r="TDU121" s="29"/>
      <c r="TDV121" s="7"/>
      <c r="TDW121" s="7"/>
      <c r="TDX121" s="7"/>
      <c r="TDY121" s="8"/>
      <c r="TDZ121" s="8"/>
      <c r="TEA121" s="8"/>
      <c r="TEC121" s="8"/>
      <c r="TED121" s="8"/>
      <c r="TEE121" s="29"/>
      <c r="TEF121" s="7"/>
      <c r="TEG121" s="7"/>
      <c r="TEH121" s="7"/>
      <c r="TEI121" s="8"/>
      <c r="TEJ121" s="8"/>
      <c r="TEK121" s="8"/>
      <c r="TEM121" s="8"/>
      <c r="TEN121" s="8"/>
      <c r="TEO121" s="29"/>
      <c r="TEP121" s="7"/>
      <c r="TEQ121" s="7"/>
      <c r="TER121" s="7"/>
      <c r="TES121" s="8"/>
      <c r="TET121" s="8"/>
      <c r="TEU121" s="8"/>
      <c r="TEW121" s="8"/>
      <c r="TEX121" s="8"/>
      <c r="TEY121" s="29"/>
      <c r="TEZ121" s="7"/>
      <c r="TFA121" s="7"/>
      <c r="TFB121" s="7"/>
      <c r="TFC121" s="8"/>
      <c r="TFD121" s="8"/>
      <c r="TFE121" s="8"/>
      <c r="TFG121" s="8"/>
      <c r="TFH121" s="8"/>
      <c r="TFI121" s="29"/>
      <c r="TFJ121" s="7"/>
      <c r="TFK121" s="7"/>
      <c r="TFL121" s="7"/>
      <c r="TFM121" s="8"/>
      <c r="TFN121" s="8"/>
      <c r="TFO121" s="8"/>
      <c r="TFQ121" s="8"/>
      <c r="TFR121" s="8"/>
      <c r="TFS121" s="29"/>
      <c r="TFT121" s="7"/>
      <c r="TFU121" s="7"/>
      <c r="TFV121" s="7"/>
      <c r="TFW121" s="8"/>
      <c r="TFX121" s="8"/>
      <c r="TFY121" s="8"/>
      <c r="TGA121" s="8"/>
      <c r="TGB121" s="8"/>
      <c r="TGC121" s="29"/>
      <c r="TGD121" s="7"/>
      <c r="TGE121" s="7"/>
      <c r="TGF121" s="7"/>
      <c r="TGG121" s="8"/>
      <c r="TGH121" s="8"/>
      <c r="TGI121" s="8"/>
      <c r="TGK121" s="8"/>
      <c r="TGL121" s="8"/>
      <c r="TGM121" s="29"/>
      <c r="TGN121" s="7"/>
      <c r="TGO121" s="7"/>
      <c r="TGP121" s="7"/>
      <c r="TGQ121" s="8"/>
      <c r="TGR121" s="8"/>
      <c r="TGS121" s="8"/>
      <c r="TGU121" s="8"/>
      <c r="TGV121" s="8"/>
      <c r="TGW121" s="29"/>
      <c r="TGX121" s="7"/>
      <c r="TGY121" s="7"/>
      <c r="TGZ121" s="7"/>
      <c r="THA121" s="8"/>
      <c r="THB121" s="8"/>
      <c r="THC121" s="8"/>
      <c r="THE121" s="8"/>
      <c r="THF121" s="8"/>
      <c r="THG121" s="29"/>
      <c r="THH121" s="7"/>
      <c r="THI121" s="7"/>
      <c r="THJ121" s="7"/>
      <c r="THK121" s="8"/>
      <c r="THL121" s="8"/>
      <c r="THM121" s="8"/>
      <c r="THO121" s="8"/>
      <c r="THP121" s="8"/>
      <c r="THQ121" s="29"/>
      <c r="THR121" s="7"/>
      <c r="THS121" s="7"/>
      <c r="THT121" s="7"/>
      <c r="THU121" s="8"/>
      <c r="THV121" s="8"/>
      <c r="THW121" s="8"/>
      <c r="THY121" s="8"/>
      <c r="THZ121" s="8"/>
      <c r="TIA121" s="29"/>
      <c r="TIB121" s="7"/>
      <c r="TIC121" s="7"/>
      <c r="TID121" s="7"/>
      <c r="TIE121" s="8"/>
      <c r="TIF121" s="8"/>
      <c r="TIG121" s="8"/>
      <c r="TII121" s="8"/>
      <c r="TIJ121" s="8"/>
      <c r="TIK121" s="29"/>
      <c r="TIL121" s="7"/>
      <c r="TIM121" s="7"/>
      <c r="TIN121" s="7"/>
      <c r="TIO121" s="8"/>
      <c r="TIP121" s="8"/>
      <c r="TIQ121" s="8"/>
      <c r="TIS121" s="8"/>
      <c r="TIT121" s="8"/>
      <c r="TIU121" s="29"/>
      <c r="TIV121" s="7"/>
      <c r="TIW121" s="7"/>
      <c r="TIX121" s="7"/>
      <c r="TIY121" s="8"/>
      <c r="TIZ121" s="8"/>
      <c r="TJA121" s="8"/>
      <c r="TJC121" s="8"/>
      <c r="TJD121" s="8"/>
      <c r="TJE121" s="29"/>
      <c r="TJF121" s="7"/>
      <c r="TJG121" s="7"/>
      <c r="TJH121" s="7"/>
      <c r="TJI121" s="8"/>
      <c r="TJJ121" s="8"/>
      <c r="TJK121" s="8"/>
      <c r="TJM121" s="8"/>
      <c r="TJN121" s="8"/>
      <c r="TJO121" s="29"/>
      <c r="TJP121" s="7"/>
      <c r="TJQ121" s="7"/>
      <c r="TJR121" s="7"/>
      <c r="TJS121" s="8"/>
      <c r="TJT121" s="8"/>
      <c r="TJU121" s="8"/>
      <c r="TJW121" s="8"/>
      <c r="TJX121" s="8"/>
      <c r="TJY121" s="29"/>
      <c r="TJZ121" s="7"/>
      <c r="TKA121" s="7"/>
      <c r="TKB121" s="7"/>
      <c r="TKC121" s="8"/>
      <c r="TKD121" s="8"/>
      <c r="TKE121" s="8"/>
      <c r="TKG121" s="8"/>
      <c r="TKH121" s="8"/>
      <c r="TKI121" s="29"/>
      <c r="TKJ121" s="7"/>
      <c r="TKK121" s="7"/>
      <c r="TKL121" s="7"/>
      <c r="TKM121" s="8"/>
      <c r="TKN121" s="8"/>
      <c r="TKO121" s="8"/>
      <c r="TKQ121" s="8"/>
      <c r="TKR121" s="8"/>
      <c r="TKS121" s="29"/>
      <c r="TKT121" s="7"/>
      <c r="TKU121" s="7"/>
      <c r="TKV121" s="7"/>
      <c r="TKW121" s="8"/>
      <c r="TKX121" s="8"/>
      <c r="TKY121" s="8"/>
      <c r="TLA121" s="8"/>
      <c r="TLB121" s="8"/>
      <c r="TLC121" s="29"/>
      <c r="TLD121" s="7"/>
      <c r="TLE121" s="7"/>
      <c r="TLF121" s="7"/>
      <c r="TLG121" s="8"/>
      <c r="TLH121" s="8"/>
      <c r="TLI121" s="8"/>
      <c r="TLK121" s="8"/>
      <c r="TLL121" s="8"/>
      <c r="TLM121" s="29"/>
      <c r="TLN121" s="7"/>
      <c r="TLO121" s="7"/>
      <c r="TLP121" s="7"/>
      <c r="TLQ121" s="8"/>
      <c r="TLR121" s="8"/>
      <c r="TLS121" s="8"/>
      <c r="TLU121" s="8"/>
      <c r="TLV121" s="8"/>
      <c r="TLW121" s="29"/>
      <c r="TLX121" s="7"/>
      <c r="TLY121" s="7"/>
      <c r="TLZ121" s="7"/>
      <c r="TMA121" s="8"/>
      <c r="TMB121" s="8"/>
      <c r="TMC121" s="8"/>
      <c r="TME121" s="8"/>
      <c r="TMF121" s="8"/>
      <c r="TMG121" s="29"/>
      <c r="TMH121" s="7"/>
      <c r="TMI121" s="7"/>
      <c r="TMJ121" s="7"/>
      <c r="TMK121" s="8"/>
      <c r="TML121" s="8"/>
      <c r="TMM121" s="8"/>
      <c r="TMO121" s="8"/>
      <c r="TMP121" s="8"/>
      <c r="TMQ121" s="29"/>
      <c r="TMR121" s="7"/>
      <c r="TMS121" s="7"/>
      <c r="TMT121" s="7"/>
      <c r="TMU121" s="8"/>
      <c r="TMV121" s="8"/>
      <c r="TMW121" s="8"/>
      <c r="TMY121" s="8"/>
      <c r="TMZ121" s="8"/>
      <c r="TNA121" s="29"/>
      <c r="TNB121" s="7"/>
      <c r="TNC121" s="7"/>
      <c r="TND121" s="7"/>
      <c r="TNE121" s="8"/>
      <c r="TNF121" s="8"/>
      <c r="TNG121" s="8"/>
      <c r="TNI121" s="8"/>
      <c r="TNJ121" s="8"/>
      <c r="TNK121" s="29"/>
      <c r="TNL121" s="7"/>
      <c r="TNM121" s="7"/>
      <c r="TNN121" s="7"/>
      <c r="TNO121" s="8"/>
      <c r="TNP121" s="8"/>
      <c r="TNQ121" s="8"/>
      <c r="TNS121" s="8"/>
      <c r="TNT121" s="8"/>
      <c r="TNU121" s="29"/>
      <c r="TNV121" s="7"/>
      <c r="TNW121" s="7"/>
      <c r="TNX121" s="7"/>
      <c r="TNY121" s="8"/>
      <c r="TNZ121" s="8"/>
      <c r="TOA121" s="8"/>
      <c r="TOC121" s="8"/>
      <c r="TOD121" s="8"/>
      <c r="TOE121" s="29"/>
      <c r="TOF121" s="7"/>
      <c r="TOG121" s="7"/>
      <c r="TOH121" s="7"/>
      <c r="TOI121" s="8"/>
      <c r="TOJ121" s="8"/>
      <c r="TOK121" s="8"/>
      <c r="TOM121" s="8"/>
      <c r="TON121" s="8"/>
      <c r="TOO121" s="29"/>
      <c r="TOP121" s="7"/>
      <c r="TOQ121" s="7"/>
      <c r="TOR121" s="7"/>
      <c r="TOS121" s="8"/>
      <c r="TOT121" s="8"/>
      <c r="TOU121" s="8"/>
      <c r="TOW121" s="8"/>
      <c r="TOX121" s="8"/>
      <c r="TOY121" s="29"/>
      <c r="TOZ121" s="7"/>
      <c r="TPA121" s="7"/>
      <c r="TPB121" s="7"/>
      <c r="TPC121" s="8"/>
      <c r="TPD121" s="8"/>
      <c r="TPE121" s="8"/>
      <c r="TPG121" s="8"/>
      <c r="TPH121" s="8"/>
      <c r="TPI121" s="29"/>
      <c r="TPJ121" s="7"/>
      <c r="TPK121" s="7"/>
      <c r="TPL121" s="7"/>
      <c r="TPM121" s="8"/>
      <c r="TPN121" s="8"/>
      <c r="TPO121" s="8"/>
      <c r="TPQ121" s="8"/>
      <c r="TPR121" s="8"/>
      <c r="TPS121" s="29"/>
      <c r="TPT121" s="7"/>
      <c r="TPU121" s="7"/>
      <c r="TPV121" s="7"/>
      <c r="TPW121" s="8"/>
      <c r="TPX121" s="8"/>
      <c r="TPY121" s="8"/>
      <c r="TQA121" s="8"/>
      <c r="TQB121" s="8"/>
      <c r="TQC121" s="29"/>
      <c r="TQD121" s="7"/>
      <c r="TQE121" s="7"/>
      <c r="TQF121" s="7"/>
      <c r="TQG121" s="8"/>
      <c r="TQH121" s="8"/>
      <c r="TQI121" s="8"/>
      <c r="TQK121" s="8"/>
      <c r="TQL121" s="8"/>
      <c r="TQM121" s="29"/>
      <c r="TQN121" s="7"/>
      <c r="TQO121" s="7"/>
      <c r="TQP121" s="7"/>
      <c r="TQQ121" s="8"/>
      <c r="TQR121" s="8"/>
      <c r="TQS121" s="8"/>
      <c r="TQU121" s="8"/>
      <c r="TQV121" s="8"/>
      <c r="TQW121" s="29"/>
      <c r="TQX121" s="7"/>
      <c r="TQY121" s="7"/>
      <c r="TQZ121" s="7"/>
      <c r="TRA121" s="8"/>
      <c r="TRB121" s="8"/>
      <c r="TRC121" s="8"/>
      <c r="TRE121" s="8"/>
      <c r="TRF121" s="8"/>
      <c r="TRG121" s="29"/>
      <c r="TRH121" s="7"/>
      <c r="TRI121" s="7"/>
      <c r="TRJ121" s="7"/>
      <c r="TRK121" s="8"/>
      <c r="TRL121" s="8"/>
      <c r="TRM121" s="8"/>
      <c r="TRO121" s="8"/>
      <c r="TRP121" s="8"/>
      <c r="TRQ121" s="29"/>
      <c r="TRR121" s="7"/>
      <c r="TRS121" s="7"/>
      <c r="TRT121" s="7"/>
      <c r="TRU121" s="8"/>
      <c r="TRV121" s="8"/>
      <c r="TRW121" s="8"/>
      <c r="TRY121" s="8"/>
      <c r="TRZ121" s="8"/>
      <c r="TSA121" s="29"/>
      <c r="TSB121" s="7"/>
      <c r="TSC121" s="7"/>
      <c r="TSD121" s="7"/>
      <c r="TSE121" s="8"/>
      <c r="TSF121" s="8"/>
      <c r="TSG121" s="8"/>
      <c r="TSI121" s="8"/>
      <c r="TSJ121" s="8"/>
      <c r="TSK121" s="29"/>
      <c r="TSL121" s="7"/>
      <c r="TSM121" s="7"/>
      <c r="TSN121" s="7"/>
      <c r="TSO121" s="8"/>
      <c r="TSP121" s="8"/>
      <c r="TSQ121" s="8"/>
      <c r="TSS121" s="8"/>
      <c r="TST121" s="8"/>
      <c r="TSU121" s="29"/>
      <c r="TSV121" s="7"/>
      <c r="TSW121" s="7"/>
      <c r="TSX121" s="7"/>
      <c r="TSY121" s="8"/>
      <c r="TSZ121" s="8"/>
      <c r="TTA121" s="8"/>
      <c r="TTC121" s="8"/>
      <c r="TTD121" s="8"/>
      <c r="TTE121" s="29"/>
      <c r="TTF121" s="7"/>
      <c r="TTG121" s="7"/>
      <c r="TTH121" s="7"/>
      <c r="TTI121" s="8"/>
      <c r="TTJ121" s="8"/>
      <c r="TTK121" s="8"/>
      <c r="TTM121" s="8"/>
      <c r="TTN121" s="8"/>
      <c r="TTO121" s="29"/>
      <c r="TTP121" s="7"/>
      <c r="TTQ121" s="7"/>
      <c r="TTR121" s="7"/>
      <c r="TTS121" s="8"/>
      <c r="TTT121" s="8"/>
      <c r="TTU121" s="8"/>
      <c r="TTW121" s="8"/>
      <c r="TTX121" s="8"/>
      <c r="TTY121" s="29"/>
      <c r="TTZ121" s="7"/>
      <c r="TUA121" s="7"/>
      <c r="TUB121" s="7"/>
      <c r="TUC121" s="8"/>
      <c r="TUD121" s="8"/>
      <c r="TUE121" s="8"/>
      <c r="TUG121" s="8"/>
      <c r="TUH121" s="8"/>
      <c r="TUI121" s="29"/>
      <c r="TUJ121" s="7"/>
      <c r="TUK121" s="7"/>
      <c r="TUL121" s="7"/>
      <c r="TUM121" s="8"/>
      <c r="TUN121" s="8"/>
      <c r="TUO121" s="8"/>
      <c r="TUQ121" s="8"/>
      <c r="TUR121" s="8"/>
      <c r="TUS121" s="29"/>
      <c r="TUT121" s="7"/>
      <c r="TUU121" s="7"/>
      <c r="TUV121" s="7"/>
      <c r="TUW121" s="8"/>
      <c r="TUX121" s="8"/>
      <c r="TUY121" s="8"/>
      <c r="TVA121" s="8"/>
      <c r="TVB121" s="8"/>
      <c r="TVC121" s="29"/>
      <c r="TVD121" s="7"/>
      <c r="TVE121" s="7"/>
      <c r="TVF121" s="7"/>
      <c r="TVG121" s="8"/>
      <c r="TVH121" s="8"/>
      <c r="TVI121" s="8"/>
      <c r="TVK121" s="8"/>
      <c r="TVL121" s="8"/>
      <c r="TVM121" s="29"/>
      <c r="TVN121" s="7"/>
      <c r="TVO121" s="7"/>
      <c r="TVP121" s="7"/>
      <c r="TVQ121" s="8"/>
      <c r="TVR121" s="8"/>
      <c r="TVS121" s="8"/>
      <c r="TVU121" s="8"/>
      <c r="TVV121" s="8"/>
      <c r="TVW121" s="29"/>
      <c r="TVX121" s="7"/>
      <c r="TVY121" s="7"/>
      <c r="TVZ121" s="7"/>
      <c r="TWA121" s="8"/>
      <c r="TWB121" s="8"/>
      <c r="TWC121" s="8"/>
      <c r="TWE121" s="8"/>
      <c r="TWF121" s="8"/>
      <c r="TWG121" s="29"/>
      <c r="TWH121" s="7"/>
      <c r="TWI121" s="7"/>
      <c r="TWJ121" s="7"/>
      <c r="TWK121" s="8"/>
      <c r="TWL121" s="8"/>
      <c r="TWM121" s="8"/>
      <c r="TWO121" s="8"/>
      <c r="TWP121" s="8"/>
      <c r="TWQ121" s="29"/>
      <c r="TWR121" s="7"/>
      <c r="TWS121" s="7"/>
      <c r="TWT121" s="7"/>
      <c r="TWU121" s="8"/>
      <c r="TWV121" s="8"/>
      <c r="TWW121" s="8"/>
      <c r="TWY121" s="8"/>
      <c r="TWZ121" s="8"/>
      <c r="TXA121" s="29"/>
      <c r="TXB121" s="7"/>
      <c r="TXC121" s="7"/>
      <c r="TXD121" s="7"/>
      <c r="TXE121" s="8"/>
      <c r="TXF121" s="8"/>
      <c r="TXG121" s="8"/>
      <c r="TXI121" s="8"/>
      <c r="TXJ121" s="8"/>
      <c r="TXK121" s="29"/>
      <c r="TXL121" s="7"/>
      <c r="TXM121" s="7"/>
      <c r="TXN121" s="7"/>
      <c r="TXO121" s="8"/>
      <c r="TXP121" s="8"/>
      <c r="TXQ121" s="8"/>
      <c r="TXS121" s="8"/>
      <c r="TXT121" s="8"/>
      <c r="TXU121" s="29"/>
      <c r="TXV121" s="7"/>
      <c r="TXW121" s="7"/>
      <c r="TXX121" s="7"/>
      <c r="TXY121" s="8"/>
      <c r="TXZ121" s="8"/>
      <c r="TYA121" s="8"/>
      <c r="TYC121" s="8"/>
      <c r="TYD121" s="8"/>
      <c r="TYE121" s="29"/>
      <c r="TYF121" s="7"/>
      <c r="TYG121" s="7"/>
      <c r="TYH121" s="7"/>
      <c r="TYI121" s="8"/>
      <c r="TYJ121" s="8"/>
      <c r="TYK121" s="8"/>
      <c r="TYM121" s="8"/>
      <c r="TYN121" s="8"/>
      <c r="TYO121" s="29"/>
      <c r="TYP121" s="7"/>
      <c r="TYQ121" s="7"/>
      <c r="TYR121" s="7"/>
      <c r="TYS121" s="8"/>
      <c r="TYT121" s="8"/>
      <c r="TYU121" s="8"/>
      <c r="TYW121" s="8"/>
      <c r="TYX121" s="8"/>
      <c r="TYY121" s="29"/>
      <c r="TYZ121" s="7"/>
      <c r="TZA121" s="7"/>
      <c r="TZB121" s="7"/>
      <c r="TZC121" s="8"/>
      <c r="TZD121" s="8"/>
      <c r="TZE121" s="8"/>
      <c r="TZG121" s="8"/>
      <c r="TZH121" s="8"/>
      <c r="TZI121" s="29"/>
      <c r="TZJ121" s="7"/>
      <c r="TZK121" s="7"/>
      <c r="TZL121" s="7"/>
      <c r="TZM121" s="8"/>
      <c r="TZN121" s="8"/>
      <c r="TZO121" s="8"/>
      <c r="TZQ121" s="8"/>
      <c r="TZR121" s="8"/>
      <c r="TZS121" s="29"/>
      <c r="TZT121" s="7"/>
      <c r="TZU121" s="7"/>
      <c r="TZV121" s="7"/>
      <c r="TZW121" s="8"/>
      <c r="TZX121" s="8"/>
      <c r="TZY121" s="8"/>
      <c r="UAA121" s="8"/>
      <c r="UAB121" s="8"/>
      <c r="UAC121" s="29"/>
      <c r="UAD121" s="7"/>
      <c r="UAE121" s="7"/>
      <c r="UAF121" s="7"/>
      <c r="UAG121" s="8"/>
      <c r="UAH121" s="8"/>
      <c r="UAI121" s="8"/>
      <c r="UAK121" s="8"/>
      <c r="UAL121" s="8"/>
      <c r="UAM121" s="29"/>
      <c r="UAN121" s="7"/>
      <c r="UAO121" s="7"/>
      <c r="UAP121" s="7"/>
      <c r="UAQ121" s="8"/>
      <c r="UAR121" s="8"/>
      <c r="UAS121" s="8"/>
      <c r="UAU121" s="8"/>
      <c r="UAV121" s="8"/>
      <c r="UAW121" s="29"/>
      <c r="UAX121" s="7"/>
      <c r="UAY121" s="7"/>
      <c r="UAZ121" s="7"/>
      <c r="UBA121" s="8"/>
      <c r="UBB121" s="8"/>
      <c r="UBC121" s="8"/>
      <c r="UBE121" s="8"/>
      <c r="UBF121" s="8"/>
      <c r="UBG121" s="29"/>
      <c r="UBH121" s="7"/>
      <c r="UBI121" s="7"/>
      <c r="UBJ121" s="7"/>
      <c r="UBK121" s="8"/>
      <c r="UBL121" s="8"/>
      <c r="UBM121" s="8"/>
      <c r="UBO121" s="8"/>
      <c r="UBP121" s="8"/>
      <c r="UBQ121" s="29"/>
      <c r="UBR121" s="7"/>
      <c r="UBS121" s="7"/>
      <c r="UBT121" s="7"/>
      <c r="UBU121" s="8"/>
      <c r="UBV121" s="8"/>
      <c r="UBW121" s="8"/>
      <c r="UBY121" s="8"/>
      <c r="UBZ121" s="8"/>
      <c r="UCA121" s="29"/>
      <c r="UCB121" s="7"/>
      <c r="UCC121" s="7"/>
      <c r="UCD121" s="7"/>
      <c r="UCE121" s="8"/>
      <c r="UCF121" s="8"/>
      <c r="UCG121" s="8"/>
      <c r="UCI121" s="8"/>
      <c r="UCJ121" s="8"/>
      <c r="UCK121" s="29"/>
      <c r="UCL121" s="7"/>
      <c r="UCM121" s="7"/>
      <c r="UCN121" s="7"/>
      <c r="UCO121" s="8"/>
      <c r="UCP121" s="8"/>
      <c r="UCQ121" s="8"/>
      <c r="UCS121" s="8"/>
      <c r="UCT121" s="8"/>
      <c r="UCU121" s="29"/>
      <c r="UCV121" s="7"/>
      <c r="UCW121" s="7"/>
      <c r="UCX121" s="7"/>
      <c r="UCY121" s="8"/>
      <c r="UCZ121" s="8"/>
      <c r="UDA121" s="8"/>
      <c r="UDC121" s="8"/>
      <c r="UDD121" s="8"/>
      <c r="UDE121" s="29"/>
      <c r="UDF121" s="7"/>
      <c r="UDG121" s="7"/>
      <c r="UDH121" s="7"/>
      <c r="UDI121" s="8"/>
      <c r="UDJ121" s="8"/>
      <c r="UDK121" s="8"/>
      <c r="UDM121" s="8"/>
      <c r="UDN121" s="8"/>
      <c r="UDO121" s="29"/>
      <c r="UDP121" s="7"/>
      <c r="UDQ121" s="7"/>
      <c r="UDR121" s="7"/>
      <c r="UDS121" s="8"/>
      <c r="UDT121" s="8"/>
      <c r="UDU121" s="8"/>
      <c r="UDW121" s="8"/>
      <c r="UDX121" s="8"/>
      <c r="UDY121" s="29"/>
      <c r="UDZ121" s="7"/>
      <c r="UEA121" s="7"/>
      <c r="UEB121" s="7"/>
      <c r="UEC121" s="8"/>
      <c r="UED121" s="8"/>
      <c r="UEE121" s="8"/>
      <c r="UEG121" s="8"/>
      <c r="UEH121" s="8"/>
      <c r="UEI121" s="29"/>
      <c r="UEJ121" s="7"/>
      <c r="UEK121" s="7"/>
      <c r="UEL121" s="7"/>
      <c r="UEM121" s="8"/>
      <c r="UEN121" s="8"/>
      <c r="UEO121" s="8"/>
      <c r="UEQ121" s="8"/>
      <c r="UER121" s="8"/>
      <c r="UES121" s="29"/>
      <c r="UET121" s="7"/>
      <c r="UEU121" s="7"/>
      <c r="UEV121" s="7"/>
      <c r="UEW121" s="8"/>
      <c r="UEX121" s="8"/>
      <c r="UEY121" s="8"/>
      <c r="UFA121" s="8"/>
      <c r="UFB121" s="8"/>
      <c r="UFC121" s="29"/>
      <c r="UFD121" s="7"/>
      <c r="UFE121" s="7"/>
      <c r="UFF121" s="7"/>
      <c r="UFG121" s="8"/>
      <c r="UFH121" s="8"/>
      <c r="UFI121" s="8"/>
      <c r="UFK121" s="8"/>
      <c r="UFL121" s="8"/>
      <c r="UFM121" s="29"/>
      <c r="UFN121" s="7"/>
      <c r="UFO121" s="7"/>
      <c r="UFP121" s="7"/>
      <c r="UFQ121" s="8"/>
      <c r="UFR121" s="8"/>
      <c r="UFS121" s="8"/>
      <c r="UFU121" s="8"/>
      <c r="UFV121" s="8"/>
      <c r="UFW121" s="29"/>
      <c r="UFX121" s="7"/>
      <c r="UFY121" s="7"/>
      <c r="UFZ121" s="7"/>
      <c r="UGA121" s="8"/>
      <c r="UGB121" s="8"/>
      <c r="UGC121" s="8"/>
      <c r="UGE121" s="8"/>
      <c r="UGF121" s="8"/>
      <c r="UGG121" s="29"/>
      <c r="UGH121" s="7"/>
      <c r="UGI121" s="7"/>
      <c r="UGJ121" s="7"/>
      <c r="UGK121" s="8"/>
      <c r="UGL121" s="8"/>
      <c r="UGM121" s="8"/>
      <c r="UGO121" s="8"/>
      <c r="UGP121" s="8"/>
      <c r="UGQ121" s="29"/>
      <c r="UGR121" s="7"/>
      <c r="UGS121" s="7"/>
      <c r="UGT121" s="7"/>
      <c r="UGU121" s="8"/>
      <c r="UGV121" s="8"/>
      <c r="UGW121" s="8"/>
      <c r="UGY121" s="8"/>
      <c r="UGZ121" s="8"/>
      <c r="UHA121" s="29"/>
      <c r="UHB121" s="7"/>
      <c r="UHC121" s="7"/>
      <c r="UHD121" s="7"/>
      <c r="UHE121" s="8"/>
      <c r="UHF121" s="8"/>
      <c r="UHG121" s="8"/>
      <c r="UHI121" s="8"/>
      <c r="UHJ121" s="8"/>
      <c r="UHK121" s="29"/>
      <c r="UHL121" s="7"/>
      <c r="UHM121" s="7"/>
      <c r="UHN121" s="7"/>
      <c r="UHO121" s="8"/>
      <c r="UHP121" s="8"/>
      <c r="UHQ121" s="8"/>
      <c r="UHS121" s="8"/>
      <c r="UHT121" s="8"/>
      <c r="UHU121" s="29"/>
      <c r="UHV121" s="7"/>
      <c r="UHW121" s="7"/>
      <c r="UHX121" s="7"/>
      <c r="UHY121" s="8"/>
      <c r="UHZ121" s="8"/>
      <c r="UIA121" s="8"/>
      <c r="UIC121" s="8"/>
      <c r="UID121" s="8"/>
      <c r="UIE121" s="29"/>
      <c r="UIF121" s="7"/>
      <c r="UIG121" s="7"/>
      <c r="UIH121" s="7"/>
      <c r="UII121" s="8"/>
      <c r="UIJ121" s="8"/>
      <c r="UIK121" s="8"/>
      <c r="UIM121" s="8"/>
      <c r="UIN121" s="8"/>
      <c r="UIO121" s="29"/>
      <c r="UIP121" s="7"/>
      <c r="UIQ121" s="7"/>
      <c r="UIR121" s="7"/>
      <c r="UIS121" s="8"/>
      <c r="UIT121" s="8"/>
      <c r="UIU121" s="8"/>
      <c r="UIW121" s="8"/>
      <c r="UIX121" s="8"/>
      <c r="UIY121" s="29"/>
      <c r="UIZ121" s="7"/>
      <c r="UJA121" s="7"/>
      <c r="UJB121" s="7"/>
      <c r="UJC121" s="8"/>
      <c r="UJD121" s="8"/>
      <c r="UJE121" s="8"/>
      <c r="UJG121" s="8"/>
      <c r="UJH121" s="8"/>
      <c r="UJI121" s="29"/>
      <c r="UJJ121" s="7"/>
      <c r="UJK121" s="7"/>
      <c r="UJL121" s="7"/>
      <c r="UJM121" s="8"/>
      <c r="UJN121" s="8"/>
      <c r="UJO121" s="8"/>
      <c r="UJQ121" s="8"/>
      <c r="UJR121" s="8"/>
      <c r="UJS121" s="29"/>
      <c r="UJT121" s="7"/>
      <c r="UJU121" s="7"/>
      <c r="UJV121" s="7"/>
      <c r="UJW121" s="8"/>
      <c r="UJX121" s="8"/>
      <c r="UJY121" s="8"/>
      <c r="UKA121" s="8"/>
      <c r="UKB121" s="8"/>
      <c r="UKC121" s="29"/>
      <c r="UKD121" s="7"/>
      <c r="UKE121" s="7"/>
      <c r="UKF121" s="7"/>
      <c r="UKG121" s="8"/>
      <c r="UKH121" s="8"/>
      <c r="UKI121" s="8"/>
      <c r="UKK121" s="8"/>
      <c r="UKL121" s="8"/>
      <c r="UKM121" s="29"/>
      <c r="UKN121" s="7"/>
      <c r="UKO121" s="7"/>
      <c r="UKP121" s="7"/>
      <c r="UKQ121" s="8"/>
      <c r="UKR121" s="8"/>
      <c r="UKS121" s="8"/>
      <c r="UKU121" s="8"/>
      <c r="UKV121" s="8"/>
      <c r="UKW121" s="29"/>
      <c r="UKX121" s="7"/>
      <c r="UKY121" s="7"/>
      <c r="UKZ121" s="7"/>
      <c r="ULA121" s="8"/>
      <c r="ULB121" s="8"/>
      <c r="ULC121" s="8"/>
      <c r="ULE121" s="8"/>
      <c r="ULF121" s="8"/>
      <c r="ULG121" s="29"/>
      <c r="ULH121" s="7"/>
      <c r="ULI121" s="7"/>
      <c r="ULJ121" s="7"/>
      <c r="ULK121" s="8"/>
      <c r="ULL121" s="8"/>
      <c r="ULM121" s="8"/>
      <c r="ULO121" s="8"/>
      <c r="ULP121" s="8"/>
      <c r="ULQ121" s="29"/>
      <c r="ULR121" s="7"/>
      <c r="ULS121" s="7"/>
      <c r="ULT121" s="7"/>
      <c r="ULU121" s="8"/>
      <c r="ULV121" s="8"/>
      <c r="ULW121" s="8"/>
      <c r="ULY121" s="8"/>
      <c r="ULZ121" s="8"/>
      <c r="UMA121" s="29"/>
      <c r="UMB121" s="7"/>
      <c r="UMC121" s="7"/>
      <c r="UMD121" s="7"/>
      <c r="UME121" s="8"/>
      <c r="UMF121" s="8"/>
      <c r="UMG121" s="8"/>
      <c r="UMI121" s="8"/>
      <c r="UMJ121" s="8"/>
      <c r="UMK121" s="29"/>
      <c r="UML121" s="7"/>
      <c r="UMM121" s="7"/>
      <c r="UMN121" s="7"/>
      <c r="UMO121" s="8"/>
      <c r="UMP121" s="8"/>
      <c r="UMQ121" s="8"/>
      <c r="UMS121" s="8"/>
      <c r="UMT121" s="8"/>
      <c r="UMU121" s="29"/>
      <c r="UMV121" s="7"/>
      <c r="UMW121" s="7"/>
      <c r="UMX121" s="7"/>
      <c r="UMY121" s="8"/>
      <c r="UMZ121" s="8"/>
      <c r="UNA121" s="8"/>
      <c r="UNC121" s="8"/>
      <c r="UND121" s="8"/>
      <c r="UNE121" s="29"/>
      <c r="UNF121" s="7"/>
      <c r="UNG121" s="7"/>
      <c r="UNH121" s="7"/>
      <c r="UNI121" s="8"/>
      <c r="UNJ121" s="8"/>
      <c r="UNK121" s="8"/>
      <c r="UNM121" s="8"/>
      <c r="UNN121" s="8"/>
      <c r="UNO121" s="29"/>
      <c r="UNP121" s="7"/>
      <c r="UNQ121" s="7"/>
      <c r="UNR121" s="7"/>
      <c r="UNS121" s="8"/>
      <c r="UNT121" s="8"/>
      <c r="UNU121" s="8"/>
      <c r="UNW121" s="8"/>
      <c r="UNX121" s="8"/>
      <c r="UNY121" s="29"/>
      <c r="UNZ121" s="7"/>
      <c r="UOA121" s="7"/>
      <c r="UOB121" s="7"/>
      <c r="UOC121" s="8"/>
      <c r="UOD121" s="8"/>
      <c r="UOE121" s="8"/>
      <c r="UOG121" s="8"/>
      <c r="UOH121" s="8"/>
      <c r="UOI121" s="29"/>
      <c r="UOJ121" s="7"/>
      <c r="UOK121" s="7"/>
      <c r="UOL121" s="7"/>
      <c r="UOM121" s="8"/>
      <c r="UON121" s="8"/>
      <c r="UOO121" s="8"/>
      <c r="UOQ121" s="8"/>
      <c r="UOR121" s="8"/>
      <c r="UOS121" s="29"/>
      <c r="UOT121" s="7"/>
      <c r="UOU121" s="7"/>
      <c r="UOV121" s="7"/>
      <c r="UOW121" s="8"/>
      <c r="UOX121" s="8"/>
      <c r="UOY121" s="8"/>
      <c r="UPA121" s="8"/>
      <c r="UPB121" s="8"/>
      <c r="UPC121" s="29"/>
      <c r="UPD121" s="7"/>
      <c r="UPE121" s="7"/>
      <c r="UPF121" s="7"/>
      <c r="UPG121" s="8"/>
      <c r="UPH121" s="8"/>
      <c r="UPI121" s="8"/>
      <c r="UPK121" s="8"/>
      <c r="UPL121" s="8"/>
      <c r="UPM121" s="29"/>
      <c r="UPN121" s="7"/>
      <c r="UPO121" s="7"/>
      <c r="UPP121" s="7"/>
      <c r="UPQ121" s="8"/>
      <c r="UPR121" s="8"/>
      <c r="UPS121" s="8"/>
      <c r="UPU121" s="8"/>
      <c r="UPV121" s="8"/>
      <c r="UPW121" s="29"/>
      <c r="UPX121" s="7"/>
      <c r="UPY121" s="7"/>
      <c r="UPZ121" s="7"/>
      <c r="UQA121" s="8"/>
      <c r="UQB121" s="8"/>
      <c r="UQC121" s="8"/>
      <c r="UQE121" s="8"/>
      <c r="UQF121" s="8"/>
      <c r="UQG121" s="29"/>
      <c r="UQH121" s="7"/>
      <c r="UQI121" s="7"/>
      <c r="UQJ121" s="7"/>
      <c r="UQK121" s="8"/>
      <c r="UQL121" s="8"/>
      <c r="UQM121" s="8"/>
      <c r="UQO121" s="8"/>
      <c r="UQP121" s="8"/>
      <c r="UQQ121" s="29"/>
      <c r="UQR121" s="7"/>
      <c r="UQS121" s="7"/>
      <c r="UQT121" s="7"/>
      <c r="UQU121" s="8"/>
      <c r="UQV121" s="8"/>
      <c r="UQW121" s="8"/>
      <c r="UQY121" s="8"/>
      <c r="UQZ121" s="8"/>
      <c r="URA121" s="29"/>
      <c r="URB121" s="7"/>
      <c r="URC121" s="7"/>
      <c r="URD121" s="7"/>
      <c r="URE121" s="8"/>
      <c r="URF121" s="8"/>
      <c r="URG121" s="8"/>
      <c r="URI121" s="8"/>
      <c r="URJ121" s="8"/>
      <c r="URK121" s="29"/>
      <c r="URL121" s="7"/>
      <c r="URM121" s="7"/>
      <c r="URN121" s="7"/>
      <c r="URO121" s="8"/>
      <c r="URP121" s="8"/>
      <c r="URQ121" s="8"/>
      <c r="URS121" s="8"/>
      <c r="URT121" s="8"/>
      <c r="URU121" s="29"/>
      <c r="URV121" s="7"/>
      <c r="URW121" s="7"/>
      <c r="URX121" s="7"/>
      <c r="URY121" s="8"/>
      <c r="URZ121" s="8"/>
      <c r="USA121" s="8"/>
      <c r="USC121" s="8"/>
      <c r="USD121" s="8"/>
      <c r="USE121" s="29"/>
      <c r="USF121" s="7"/>
      <c r="USG121" s="7"/>
      <c r="USH121" s="7"/>
      <c r="USI121" s="8"/>
      <c r="USJ121" s="8"/>
      <c r="USK121" s="8"/>
      <c r="USM121" s="8"/>
      <c r="USN121" s="8"/>
      <c r="USO121" s="29"/>
      <c r="USP121" s="7"/>
      <c r="USQ121" s="7"/>
      <c r="USR121" s="7"/>
      <c r="USS121" s="8"/>
      <c r="UST121" s="8"/>
      <c r="USU121" s="8"/>
      <c r="USW121" s="8"/>
      <c r="USX121" s="8"/>
      <c r="USY121" s="29"/>
      <c r="USZ121" s="7"/>
      <c r="UTA121" s="7"/>
      <c r="UTB121" s="7"/>
      <c r="UTC121" s="8"/>
      <c r="UTD121" s="8"/>
      <c r="UTE121" s="8"/>
      <c r="UTG121" s="8"/>
      <c r="UTH121" s="8"/>
      <c r="UTI121" s="29"/>
      <c r="UTJ121" s="7"/>
      <c r="UTK121" s="7"/>
      <c r="UTL121" s="7"/>
      <c r="UTM121" s="8"/>
      <c r="UTN121" s="8"/>
      <c r="UTO121" s="8"/>
      <c r="UTQ121" s="8"/>
      <c r="UTR121" s="8"/>
      <c r="UTS121" s="29"/>
      <c r="UTT121" s="7"/>
      <c r="UTU121" s="7"/>
      <c r="UTV121" s="7"/>
      <c r="UTW121" s="8"/>
      <c r="UTX121" s="8"/>
      <c r="UTY121" s="8"/>
      <c r="UUA121" s="8"/>
      <c r="UUB121" s="8"/>
      <c r="UUC121" s="29"/>
      <c r="UUD121" s="7"/>
      <c r="UUE121" s="7"/>
      <c r="UUF121" s="7"/>
      <c r="UUG121" s="8"/>
      <c r="UUH121" s="8"/>
      <c r="UUI121" s="8"/>
      <c r="UUK121" s="8"/>
      <c r="UUL121" s="8"/>
      <c r="UUM121" s="29"/>
      <c r="UUN121" s="7"/>
      <c r="UUO121" s="7"/>
      <c r="UUP121" s="7"/>
      <c r="UUQ121" s="8"/>
      <c r="UUR121" s="8"/>
      <c r="UUS121" s="8"/>
      <c r="UUU121" s="8"/>
      <c r="UUV121" s="8"/>
      <c r="UUW121" s="29"/>
      <c r="UUX121" s="7"/>
      <c r="UUY121" s="7"/>
      <c r="UUZ121" s="7"/>
      <c r="UVA121" s="8"/>
      <c r="UVB121" s="8"/>
      <c r="UVC121" s="8"/>
      <c r="UVE121" s="8"/>
      <c r="UVF121" s="8"/>
      <c r="UVG121" s="29"/>
      <c r="UVH121" s="7"/>
      <c r="UVI121" s="7"/>
      <c r="UVJ121" s="7"/>
      <c r="UVK121" s="8"/>
      <c r="UVL121" s="8"/>
      <c r="UVM121" s="8"/>
      <c r="UVO121" s="8"/>
      <c r="UVP121" s="8"/>
      <c r="UVQ121" s="29"/>
      <c r="UVR121" s="7"/>
      <c r="UVS121" s="7"/>
      <c r="UVT121" s="7"/>
      <c r="UVU121" s="8"/>
      <c r="UVV121" s="8"/>
      <c r="UVW121" s="8"/>
      <c r="UVY121" s="8"/>
      <c r="UVZ121" s="8"/>
      <c r="UWA121" s="29"/>
      <c r="UWB121" s="7"/>
      <c r="UWC121" s="7"/>
      <c r="UWD121" s="7"/>
      <c r="UWE121" s="8"/>
      <c r="UWF121" s="8"/>
      <c r="UWG121" s="8"/>
      <c r="UWI121" s="8"/>
      <c r="UWJ121" s="8"/>
      <c r="UWK121" s="29"/>
      <c r="UWL121" s="7"/>
      <c r="UWM121" s="7"/>
      <c r="UWN121" s="7"/>
      <c r="UWO121" s="8"/>
      <c r="UWP121" s="8"/>
      <c r="UWQ121" s="8"/>
      <c r="UWS121" s="8"/>
      <c r="UWT121" s="8"/>
      <c r="UWU121" s="29"/>
      <c r="UWV121" s="7"/>
      <c r="UWW121" s="7"/>
      <c r="UWX121" s="7"/>
      <c r="UWY121" s="8"/>
      <c r="UWZ121" s="8"/>
      <c r="UXA121" s="8"/>
      <c r="UXC121" s="8"/>
      <c r="UXD121" s="8"/>
      <c r="UXE121" s="29"/>
      <c r="UXF121" s="7"/>
      <c r="UXG121" s="7"/>
      <c r="UXH121" s="7"/>
      <c r="UXI121" s="8"/>
      <c r="UXJ121" s="8"/>
      <c r="UXK121" s="8"/>
      <c r="UXM121" s="8"/>
      <c r="UXN121" s="8"/>
      <c r="UXO121" s="29"/>
      <c r="UXP121" s="7"/>
      <c r="UXQ121" s="7"/>
      <c r="UXR121" s="7"/>
      <c r="UXS121" s="8"/>
      <c r="UXT121" s="8"/>
      <c r="UXU121" s="8"/>
      <c r="UXW121" s="8"/>
      <c r="UXX121" s="8"/>
      <c r="UXY121" s="29"/>
      <c r="UXZ121" s="7"/>
      <c r="UYA121" s="7"/>
      <c r="UYB121" s="7"/>
      <c r="UYC121" s="8"/>
      <c r="UYD121" s="8"/>
      <c r="UYE121" s="8"/>
      <c r="UYG121" s="8"/>
      <c r="UYH121" s="8"/>
      <c r="UYI121" s="29"/>
      <c r="UYJ121" s="7"/>
      <c r="UYK121" s="7"/>
      <c r="UYL121" s="7"/>
      <c r="UYM121" s="8"/>
      <c r="UYN121" s="8"/>
      <c r="UYO121" s="8"/>
      <c r="UYQ121" s="8"/>
      <c r="UYR121" s="8"/>
      <c r="UYS121" s="29"/>
      <c r="UYT121" s="7"/>
      <c r="UYU121" s="7"/>
      <c r="UYV121" s="7"/>
      <c r="UYW121" s="8"/>
      <c r="UYX121" s="8"/>
      <c r="UYY121" s="8"/>
      <c r="UZA121" s="8"/>
      <c r="UZB121" s="8"/>
      <c r="UZC121" s="29"/>
      <c r="UZD121" s="7"/>
      <c r="UZE121" s="7"/>
      <c r="UZF121" s="7"/>
      <c r="UZG121" s="8"/>
      <c r="UZH121" s="8"/>
      <c r="UZI121" s="8"/>
      <c r="UZK121" s="8"/>
      <c r="UZL121" s="8"/>
      <c r="UZM121" s="29"/>
      <c r="UZN121" s="7"/>
      <c r="UZO121" s="7"/>
      <c r="UZP121" s="7"/>
      <c r="UZQ121" s="8"/>
      <c r="UZR121" s="8"/>
      <c r="UZS121" s="8"/>
      <c r="UZU121" s="8"/>
      <c r="UZV121" s="8"/>
      <c r="UZW121" s="29"/>
      <c r="UZX121" s="7"/>
      <c r="UZY121" s="7"/>
      <c r="UZZ121" s="7"/>
      <c r="VAA121" s="8"/>
      <c r="VAB121" s="8"/>
      <c r="VAC121" s="8"/>
      <c r="VAE121" s="8"/>
      <c r="VAF121" s="8"/>
      <c r="VAG121" s="29"/>
      <c r="VAH121" s="7"/>
      <c r="VAI121" s="7"/>
      <c r="VAJ121" s="7"/>
      <c r="VAK121" s="8"/>
      <c r="VAL121" s="8"/>
      <c r="VAM121" s="8"/>
      <c r="VAO121" s="8"/>
      <c r="VAP121" s="8"/>
      <c r="VAQ121" s="29"/>
      <c r="VAR121" s="7"/>
      <c r="VAS121" s="7"/>
      <c r="VAT121" s="7"/>
      <c r="VAU121" s="8"/>
      <c r="VAV121" s="8"/>
      <c r="VAW121" s="8"/>
      <c r="VAY121" s="8"/>
      <c r="VAZ121" s="8"/>
      <c r="VBA121" s="29"/>
      <c r="VBB121" s="7"/>
      <c r="VBC121" s="7"/>
      <c r="VBD121" s="7"/>
      <c r="VBE121" s="8"/>
      <c r="VBF121" s="8"/>
      <c r="VBG121" s="8"/>
      <c r="VBI121" s="8"/>
      <c r="VBJ121" s="8"/>
      <c r="VBK121" s="29"/>
      <c r="VBL121" s="7"/>
      <c r="VBM121" s="7"/>
      <c r="VBN121" s="7"/>
      <c r="VBO121" s="8"/>
      <c r="VBP121" s="8"/>
      <c r="VBQ121" s="8"/>
      <c r="VBS121" s="8"/>
      <c r="VBT121" s="8"/>
      <c r="VBU121" s="29"/>
      <c r="VBV121" s="7"/>
      <c r="VBW121" s="7"/>
      <c r="VBX121" s="7"/>
      <c r="VBY121" s="8"/>
      <c r="VBZ121" s="8"/>
      <c r="VCA121" s="8"/>
      <c r="VCC121" s="8"/>
      <c r="VCD121" s="8"/>
      <c r="VCE121" s="29"/>
      <c r="VCF121" s="7"/>
      <c r="VCG121" s="7"/>
      <c r="VCH121" s="7"/>
      <c r="VCI121" s="8"/>
      <c r="VCJ121" s="8"/>
      <c r="VCK121" s="8"/>
      <c r="VCM121" s="8"/>
      <c r="VCN121" s="8"/>
      <c r="VCO121" s="29"/>
      <c r="VCP121" s="7"/>
      <c r="VCQ121" s="7"/>
      <c r="VCR121" s="7"/>
      <c r="VCS121" s="8"/>
      <c r="VCT121" s="8"/>
      <c r="VCU121" s="8"/>
      <c r="VCW121" s="8"/>
      <c r="VCX121" s="8"/>
      <c r="VCY121" s="29"/>
      <c r="VCZ121" s="7"/>
      <c r="VDA121" s="7"/>
      <c r="VDB121" s="7"/>
      <c r="VDC121" s="8"/>
      <c r="VDD121" s="8"/>
      <c r="VDE121" s="8"/>
      <c r="VDG121" s="8"/>
      <c r="VDH121" s="8"/>
      <c r="VDI121" s="29"/>
      <c r="VDJ121" s="7"/>
      <c r="VDK121" s="7"/>
      <c r="VDL121" s="7"/>
      <c r="VDM121" s="8"/>
      <c r="VDN121" s="8"/>
      <c r="VDO121" s="8"/>
      <c r="VDQ121" s="8"/>
      <c r="VDR121" s="8"/>
      <c r="VDS121" s="29"/>
      <c r="VDT121" s="7"/>
      <c r="VDU121" s="7"/>
      <c r="VDV121" s="7"/>
      <c r="VDW121" s="8"/>
      <c r="VDX121" s="8"/>
      <c r="VDY121" s="8"/>
      <c r="VEA121" s="8"/>
      <c r="VEB121" s="8"/>
      <c r="VEC121" s="29"/>
      <c r="VED121" s="7"/>
      <c r="VEE121" s="7"/>
      <c r="VEF121" s="7"/>
      <c r="VEG121" s="8"/>
      <c r="VEH121" s="8"/>
      <c r="VEI121" s="8"/>
      <c r="VEK121" s="8"/>
      <c r="VEL121" s="8"/>
      <c r="VEM121" s="29"/>
      <c r="VEN121" s="7"/>
      <c r="VEO121" s="7"/>
      <c r="VEP121" s="7"/>
      <c r="VEQ121" s="8"/>
      <c r="VER121" s="8"/>
      <c r="VES121" s="8"/>
      <c r="VEU121" s="8"/>
      <c r="VEV121" s="8"/>
      <c r="VEW121" s="29"/>
      <c r="VEX121" s="7"/>
      <c r="VEY121" s="7"/>
      <c r="VEZ121" s="7"/>
      <c r="VFA121" s="8"/>
      <c r="VFB121" s="8"/>
      <c r="VFC121" s="8"/>
      <c r="VFE121" s="8"/>
      <c r="VFF121" s="8"/>
      <c r="VFG121" s="29"/>
      <c r="VFH121" s="7"/>
      <c r="VFI121" s="7"/>
      <c r="VFJ121" s="7"/>
      <c r="VFK121" s="8"/>
      <c r="VFL121" s="8"/>
      <c r="VFM121" s="8"/>
      <c r="VFO121" s="8"/>
      <c r="VFP121" s="8"/>
      <c r="VFQ121" s="29"/>
      <c r="VFR121" s="7"/>
      <c r="VFS121" s="7"/>
      <c r="VFT121" s="7"/>
      <c r="VFU121" s="8"/>
      <c r="VFV121" s="8"/>
      <c r="VFW121" s="8"/>
      <c r="VFY121" s="8"/>
      <c r="VFZ121" s="8"/>
      <c r="VGA121" s="29"/>
      <c r="VGB121" s="7"/>
      <c r="VGC121" s="7"/>
      <c r="VGD121" s="7"/>
      <c r="VGE121" s="8"/>
      <c r="VGF121" s="8"/>
      <c r="VGG121" s="8"/>
      <c r="VGI121" s="8"/>
      <c r="VGJ121" s="8"/>
      <c r="VGK121" s="29"/>
      <c r="VGL121" s="7"/>
      <c r="VGM121" s="7"/>
      <c r="VGN121" s="7"/>
      <c r="VGO121" s="8"/>
      <c r="VGP121" s="8"/>
      <c r="VGQ121" s="8"/>
      <c r="VGS121" s="8"/>
      <c r="VGT121" s="8"/>
      <c r="VGU121" s="29"/>
      <c r="VGV121" s="7"/>
      <c r="VGW121" s="7"/>
      <c r="VGX121" s="7"/>
      <c r="VGY121" s="8"/>
      <c r="VGZ121" s="8"/>
      <c r="VHA121" s="8"/>
      <c r="VHC121" s="8"/>
      <c r="VHD121" s="8"/>
      <c r="VHE121" s="29"/>
      <c r="VHF121" s="7"/>
      <c r="VHG121" s="7"/>
      <c r="VHH121" s="7"/>
      <c r="VHI121" s="8"/>
      <c r="VHJ121" s="8"/>
      <c r="VHK121" s="8"/>
      <c r="VHM121" s="8"/>
      <c r="VHN121" s="8"/>
      <c r="VHO121" s="29"/>
      <c r="VHP121" s="7"/>
      <c r="VHQ121" s="7"/>
      <c r="VHR121" s="7"/>
      <c r="VHS121" s="8"/>
      <c r="VHT121" s="8"/>
      <c r="VHU121" s="8"/>
      <c r="VHW121" s="8"/>
      <c r="VHX121" s="8"/>
      <c r="VHY121" s="29"/>
      <c r="VHZ121" s="7"/>
      <c r="VIA121" s="7"/>
      <c r="VIB121" s="7"/>
      <c r="VIC121" s="8"/>
      <c r="VID121" s="8"/>
      <c r="VIE121" s="8"/>
      <c r="VIG121" s="8"/>
      <c r="VIH121" s="8"/>
      <c r="VII121" s="29"/>
      <c r="VIJ121" s="7"/>
      <c r="VIK121" s="7"/>
      <c r="VIL121" s="7"/>
      <c r="VIM121" s="8"/>
      <c r="VIN121" s="8"/>
      <c r="VIO121" s="8"/>
      <c r="VIQ121" s="8"/>
      <c r="VIR121" s="8"/>
      <c r="VIS121" s="29"/>
      <c r="VIT121" s="7"/>
      <c r="VIU121" s="7"/>
      <c r="VIV121" s="7"/>
      <c r="VIW121" s="8"/>
      <c r="VIX121" s="8"/>
      <c r="VIY121" s="8"/>
      <c r="VJA121" s="8"/>
      <c r="VJB121" s="8"/>
      <c r="VJC121" s="29"/>
      <c r="VJD121" s="7"/>
      <c r="VJE121" s="7"/>
      <c r="VJF121" s="7"/>
      <c r="VJG121" s="8"/>
      <c r="VJH121" s="8"/>
      <c r="VJI121" s="8"/>
      <c r="VJK121" s="8"/>
      <c r="VJL121" s="8"/>
      <c r="VJM121" s="29"/>
      <c r="VJN121" s="7"/>
      <c r="VJO121" s="7"/>
      <c r="VJP121" s="7"/>
      <c r="VJQ121" s="8"/>
      <c r="VJR121" s="8"/>
      <c r="VJS121" s="8"/>
      <c r="VJU121" s="8"/>
      <c r="VJV121" s="8"/>
      <c r="VJW121" s="29"/>
      <c r="VJX121" s="7"/>
      <c r="VJY121" s="7"/>
      <c r="VJZ121" s="7"/>
      <c r="VKA121" s="8"/>
      <c r="VKB121" s="8"/>
      <c r="VKC121" s="8"/>
      <c r="VKE121" s="8"/>
      <c r="VKF121" s="8"/>
      <c r="VKG121" s="29"/>
      <c r="VKH121" s="7"/>
      <c r="VKI121" s="7"/>
      <c r="VKJ121" s="7"/>
      <c r="VKK121" s="8"/>
      <c r="VKL121" s="8"/>
      <c r="VKM121" s="8"/>
      <c r="VKO121" s="8"/>
      <c r="VKP121" s="8"/>
      <c r="VKQ121" s="29"/>
      <c r="VKR121" s="7"/>
      <c r="VKS121" s="7"/>
      <c r="VKT121" s="7"/>
      <c r="VKU121" s="8"/>
      <c r="VKV121" s="8"/>
      <c r="VKW121" s="8"/>
      <c r="VKY121" s="8"/>
      <c r="VKZ121" s="8"/>
      <c r="VLA121" s="29"/>
      <c r="VLB121" s="7"/>
      <c r="VLC121" s="7"/>
      <c r="VLD121" s="7"/>
      <c r="VLE121" s="8"/>
      <c r="VLF121" s="8"/>
      <c r="VLG121" s="8"/>
      <c r="VLI121" s="8"/>
      <c r="VLJ121" s="8"/>
      <c r="VLK121" s="29"/>
      <c r="VLL121" s="7"/>
      <c r="VLM121" s="7"/>
      <c r="VLN121" s="7"/>
      <c r="VLO121" s="8"/>
      <c r="VLP121" s="8"/>
      <c r="VLQ121" s="8"/>
      <c r="VLS121" s="8"/>
      <c r="VLT121" s="8"/>
      <c r="VLU121" s="29"/>
      <c r="VLV121" s="7"/>
      <c r="VLW121" s="7"/>
      <c r="VLX121" s="7"/>
      <c r="VLY121" s="8"/>
      <c r="VLZ121" s="8"/>
      <c r="VMA121" s="8"/>
      <c r="VMC121" s="8"/>
      <c r="VMD121" s="8"/>
      <c r="VME121" s="29"/>
      <c r="VMF121" s="7"/>
      <c r="VMG121" s="7"/>
      <c r="VMH121" s="7"/>
      <c r="VMI121" s="8"/>
      <c r="VMJ121" s="8"/>
      <c r="VMK121" s="8"/>
      <c r="VMM121" s="8"/>
      <c r="VMN121" s="8"/>
      <c r="VMO121" s="29"/>
      <c r="VMP121" s="7"/>
      <c r="VMQ121" s="7"/>
      <c r="VMR121" s="7"/>
      <c r="VMS121" s="8"/>
      <c r="VMT121" s="8"/>
      <c r="VMU121" s="8"/>
      <c r="VMW121" s="8"/>
      <c r="VMX121" s="8"/>
      <c r="VMY121" s="29"/>
      <c r="VMZ121" s="7"/>
      <c r="VNA121" s="7"/>
      <c r="VNB121" s="7"/>
      <c r="VNC121" s="8"/>
      <c r="VND121" s="8"/>
      <c r="VNE121" s="8"/>
      <c r="VNG121" s="8"/>
      <c r="VNH121" s="8"/>
      <c r="VNI121" s="29"/>
      <c r="VNJ121" s="7"/>
      <c r="VNK121" s="7"/>
      <c r="VNL121" s="7"/>
      <c r="VNM121" s="8"/>
      <c r="VNN121" s="8"/>
      <c r="VNO121" s="8"/>
      <c r="VNQ121" s="8"/>
      <c r="VNR121" s="8"/>
      <c r="VNS121" s="29"/>
      <c r="VNT121" s="7"/>
      <c r="VNU121" s="7"/>
      <c r="VNV121" s="7"/>
      <c r="VNW121" s="8"/>
      <c r="VNX121" s="8"/>
      <c r="VNY121" s="8"/>
      <c r="VOA121" s="8"/>
      <c r="VOB121" s="8"/>
      <c r="VOC121" s="29"/>
      <c r="VOD121" s="7"/>
      <c r="VOE121" s="7"/>
      <c r="VOF121" s="7"/>
      <c r="VOG121" s="8"/>
      <c r="VOH121" s="8"/>
      <c r="VOI121" s="8"/>
      <c r="VOK121" s="8"/>
      <c r="VOL121" s="8"/>
      <c r="VOM121" s="29"/>
      <c r="VON121" s="7"/>
      <c r="VOO121" s="7"/>
      <c r="VOP121" s="7"/>
      <c r="VOQ121" s="8"/>
      <c r="VOR121" s="8"/>
      <c r="VOS121" s="8"/>
      <c r="VOU121" s="8"/>
      <c r="VOV121" s="8"/>
      <c r="VOW121" s="29"/>
      <c r="VOX121" s="7"/>
      <c r="VOY121" s="7"/>
      <c r="VOZ121" s="7"/>
      <c r="VPA121" s="8"/>
      <c r="VPB121" s="8"/>
      <c r="VPC121" s="8"/>
      <c r="VPE121" s="8"/>
      <c r="VPF121" s="8"/>
      <c r="VPG121" s="29"/>
      <c r="VPH121" s="7"/>
      <c r="VPI121" s="7"/>
      <c r="VPJ121" s="7"/>
      <c r="VPK121" s="8"/>
      <c r="VPL121" s="8"/>
      <c r="VPM121" s="8"/>
      <c r="VPO121" s="8"/>
      <c r="VPP121" s="8"/>
      <c r="VPQ121" s="29"/>
      <c r="VPR121" s="7"/>
      <c r="VPS121" s="7"/>
      <c r="VPT121" s="7"/>
      <c r="VPU121" s="8"/>
      <c r="VPV121" s="8"/>
      <c r="VPW121" s="8"/>
      <c r="VPY121" s="8"/>
      <c r="VPZ121" s="8"/>
      <c r="VQA121" s="29"/>
      <c r="VQB121" s="7"/>
      <c r="VQC121" s="7"/>
      <c r="VQD121" s="7"/>
      <c r="VQE121" s="8"/>
      <c r="VQF121" s="8"/>
      <c r="VQG121" s="8"/>
      <c r="VQI121" s="8"/>
      <c r="VQJ121" s="8"/>
      <c r="VQK121" s="29"/>
      <c r="VQL121" s="7"/>
      <c r="VQM121" s="7"/>
      <c r="VQN121" s="7"/>
      <c r="VQO121" s="8"/>
      <c r="VQP121" s="8"/>
      <c r="VQQ121" s="8"/>
      <c r="VQS121" s="8"/>
      <c r="VQT121" s="8"/>
      <c r="VQU121" s="29"/>
      <c r="VQV121" s="7"/>
      <c r="VQW121" s="7"/>
      <c r="VQX121" s="7"/>
      <c r="VQY121" s="8"/>
      <c r="VQZ121" s="8"/>
      <c r="VRA121" s="8"/>
      <c r="VRC121" s="8"/>
      <c r="VRD121" s="8"/>
      <c r="VRE121" s="29"/>
      <c r="VRF121" s="7"/>
      <c r="VRG121" s="7"/>
      <c r="VRH121" s="7"/>
      <c r="VRI121" s="8"/>
      <c r="VRJ121" s="8"/>
      <c r="VRK121" s="8"/>
      <c r="VRM121" s="8"/>
      <c r="VRN121" s="8"/>
      <c r="VRO121" s="29"/>
      <c r="VRP121" s="7"/>
      <c r="VRQ121" s="7"/>
      <c r="VRR121" s="7"/>
      <c r="VRS121" s="8"/>
      <c r="VRT121" s="8"/>
      <c r="VRU121" s="8"/>
      <c r="VRW121" s="8"/>
      <c r="VRX121" s="8"/>
      <c r="VRY121" s="29"/>
      <c r="VRZ121" s="7"/>
      <c r="VSA121" s="7"/>
      <c r="VSB121" s="7"/>
      <c r="VSC121" s="8"/>
      <c r="VSD121" s="8"/>
      <c r="VSE121" s="8"/>
      <c r="VSG121" s="8"/>
      <c r="VSH121" s="8"/>
      <c r="VSI121" s="29"/>
      <c r="VSJ121" s="7"/>
      <c r="VSK121" s="7"/>
      <c r="VSL121" s="7"/>
      <c r="VSM121" s="8"/>
      <c r="VSN121" s="8"/>
      <c r="VSO121" s="8"/>
      <c r="VSQ121" s="8"/>
      <c r="VSR121" s="8"/>
      <c r="VSS121" s="29"/>
      <c r="VST121" s="7"/>
      <c r="VSU121" s="7"/>
      <c r="VSV121" s="7"/>
      <c r="VSW121" s="8"/>
      <c r="VSX121" s="8"/>
      <c r="VSY121" s="8"/>
      <c r="VTA121" s="8"/>
      <c r="VTB121" s="8"/>
      <c r="VTC121" s="29"/>
      <c r="VTD121" s="7"/>
      <c r="VTE121" s="7"/>
      <c r="VTF121" s="7"/>
      <c r="VTG121" s="8"/>
      <c r="VTH121" s="8"/>
      <c r="VTI121" s="8"/>
      <c r="VTK121" s="8"/>
      <c r="VTL121" s="8"/>
      <c r="VTM121" s="29"/>
      <c r="VTN121" s="7"/>
      <c r="VTO121" s="7"/>
      <c r="VTP121" s="7"/>
      <c r="VTQ121" s="8"/>
      <c r="VTR121" s="8"/>
      <c r="VTS121" s="8"/>
      <c r="VTU121" s="8"/>
      <c r="VTV121" s="8"/>
      <c r="VTW121" s="29"/>
      <c r="VTX121" s="7"/>
      <c r="VTY121" s="7"/>
      <c r="VTZ121" s="7"/>
      <c r="VUA121" s="8"/>
      <c r="VUB121" s="8"/>
      <c r="VUC121" s="8"/>
      <c r="VUE121" s="8"/>
      <c r="VUF121" s="8"/>
      <c r="VUG121" s="29"/>
      <c r="VUH121" s="7"/>
      <c r="VUI121" s="7"/>
      <c r="VUJ121" s="7"/>
      <c r="VUK121" s="8"/>
      <c r="VUL121" s="8"/>
      <c r="VUM121" s="8"/>
      <c r="VUO121" s="8"/>
      <c r="VUP121" s="8"/>
      <c r="VUQ121" s="29"/>
      <c r="VUR121" s="7"/>
      <c r="VUS121" s="7"/>
      <c r="VUT121" s="7"/>
      <c r="VUU121" s="8"/>
      <c r="VUV121" s="8"/>
      <c r="VUW121" s="8"/>
      <c r="VUY121" s="8"/>
      <c r="VUZ121" s="8"/>
      <c r="VVA121" s="29"/>
      <c r="VVB121" s="7"/>
      <c r="VVC121" s="7"/>
      <c r="VVD121" s="7"/>
      <c r="VVE121" s="8"/>
      <c r="VVF121" s="8"/>
      <c r="VVG121" s="8"/>
      <c r="VVI121" s="8"/>
      <c r="VVJ121" s="8"/>
      <c r="VVK121" s="29"/>
      <c r="VVL121" s="7"/>
      <c r="VVM121" s="7"/>
      <c r="VVN121" s="7"/>
      <c r="VVO121" s="8"/>
      <c r="VVP121" s="8"/>
      <c r="VVQ121" s="8"/>
      <c r="VVS121" s="8"/>
      <c r="VVT121" s="8"/>
      <c r="VVU121" s="29"/>
      <c r="VVV121" s="7"/>
      <c r="VVW121" s="7"/>
      <c r="VVX121" s="7"/>
      <c r="VVY121" s="8"/>
      <c r="VVZ121" s="8"/>
      <c r="VWA121" s="8"/>
      <c r="VWC121" s="8"/>
      <c r="VWD121" s="8"/>
      <c r="VWE121" s="29"/>
      <c r="VWF121" s="7"/>
      <c r="VWG121" s="7"/>
      <c r="VWH121" s="7"/>
      <c r="VWI121" s="8"/>
      <c r="VWJ121" s="8"/>
      <c r="VWK121" s="8"/>
      <c r="VWM121" s="8"/>
      <c r="VWN121" s="8"/>
      <c r="VWO121" s="29"/>
      <c r="VWP121" s="7"/>
      <c r="VWQ121" s="7"/>
      <c r="VWR121" s="7"/>
      <c r="VWS121" s="8"/>
      <c r="VWT121" s="8"/>
      <c r="VWU121" s="8"/>
      <c r="VWW121" s="8"/>
      <c r="VWX121" s="8"/>
      <c r="VWY121" s="29"/>
      <c r="VWZ121" s="7"/>
      <c r="VXA121" s="7"/>
      <c r="VXB121" s="7"/>
      <c r="VXC121" s="8"/>
      <c r="VXD121" s="8"/>
      <c r="VXE121" s="8"/>
      <c r="VXG121" s="8"/>
      <c r="VXH121" s="8"/>
      <c r="VXI121" s="29"/>
      <c r="VXJ121" s="7"/>
      <c r="VXK121" s="7"/>
      <c r="VXL121" s="7"/>
      <c r="VXM121" s="8"/>
      <c r="VXN121" s="8"/>
      <c r="VXO121" s="8"/>
      <c r="VXQ121" s="8"/>
      <c r="VXR121" s="8"/>
      <c r="VXS121" s="29"/>
      <c r="VXT121" s="7"/>
      <c r="VXU121" s="7"/>
      <c r="VXV121" s="7"/>
      <c r="VXW121" s="8"/>
      <c r="VXX121" s="8"/>
      <c r="VXY121" s="8"/>
      <c r="VYA121" s="8"/>
      <c r="VYB121" s="8"/>
      <c r="VYC121" s="29"/>
      <c r="VYD121" s="7"/>
      <c r="VYE121" s="7"/>
      <c r="VYF121" s="7"/>
      <c r="VYG121" s="8"/>
      <c r="VYH121" s="8"/>
      <c r="VYI121" s="8"/>
      <c r="VYK121" s="8"/>
      <c r="VYL121" s="8"/>
      <c r="VYM121" s="29"/>
      <c r="VYN121" s="7"/>
      <c r="VYO121" s="7"/>
      <c r="VYP121" s="7"/>
      <c r="VYQ121" s="8"/>
      <c r="VYR121" s="8"/>
      <c r="VYS121" s="8"/>
      <c r="VYU121" s="8"/>
      <c r="VYV121" s="8"/>
      <c r="VYW121" s="29"/>
      <c r="VYX121" s="7"/>
      <c r="VYY121" s="7"/>
      <c r="VYZ121" s="7"/>
      <c r="VZA121" s="8"/>
      <c r="VZB121" s="8"/>
      <c r="VZC121" s="8"/>
      <c r="VZE121" s="8"/>
      <c r="VZF121" s="8"/>
      <c r="VZG121" s="29"/>
      <c r="VZH121" s="7"/>
      <c r="VZI121" s="7"/>
      <c r="VZJ121" s="7"/>
      <c r="VZK121" s="8"/>
      <c r="VZL121" s="8"/>
      <c r="VZM121" s="8"/>
      <c r="VZO121" s="8"/>
      <c r="VZP121" s="8"/>
      <c r="VZQ121" s="29"/>
      <c r="VZR121" s="7"/>
      <c r="VZS121" s="7"/>
      <c r="VZT121" s="7"/>
      <c r="VZU121" s="8"/>
      <c r="VZV121" s="8"/>
      <c r="VZW121" s="8"/>
      <c r="VZY121" s="8"/>
      <c r="VZZ121" s="8"/>
      <c r="WAA121" s="29"/>
      <c r="WAB121" s="7"/>
      <c r="WAC121" s="7"/>
      <c r="WAD121" s="7"/>
      <c r="WAE121" s="8"/>
      <c r="WAF121" s="8"/>
      <c r="WAG121" s="8"/>
      <c r="WAI121" s="8"/>
      <c r="WAJ121" s="8"/>
      <c r="WAK121" s="29"/>
      <c r="WAL121" s="7"/>
      <c r="WAM121" s="7"/>
      <c r="WAN121" s="7"/>
      <c r="WAO121" s="8"/>
      <c r="WAP121" s="8"/>
      <c r="WAQ121" s="8"/>
      <c r="WAS121" s="8"/>
      <c r="WAT121" s="8"/>
      <c r="WAU121" s="29"/>
      <c r="WAV121" s="7"/>
      <c r="WAW121" s="7"/>
      <c r="WAX121" s="7"/>
      <c r="WAY121" s="8"/>
      <c r="WAZ121" s="8"/>
      <c r="WBA121" s="8"/>
      <c r="WBC121" s="8"/>
      <c r="WBD121" s="8"/>
      <c r="WBE121" s="29"/>
      <c r="WBF121" s="7"/>
      <c r="WBG121" s="7"/>
      <c r="WBH121" s="7"/>
      <c r="WBI121" s="8"/>
      <c r="WBJ121" s="8"/>
      <c r="WBK121" s="8"/>
      <c r="WBM121" s="8"/>
      <c r="WBN121" s="8"/>
      <c r="WBO121" s="29"/>
      <c r="WBP121" s="7"/>
      <c r="WBQ121" s="7"/>
      <c r="WBR121" s="7"/>
      <c r="WBS121" s="8"/>
      <c r="WBT121" s="8"/>
      <c r="WBU121" s="8"/>
      <c r="WBW121" s="8"/>
      <c r="WBX121" s="8"/>
      <c r="WBY121" s="29"/>
      <c r="WBZ121" s="7"/>
      <c r="WCA121" s="7"/>
      <c r="WCB121" s="7"/>
      <c r="WCC121" s="8"/>
      <c r="WCD121" s="8"/>
      <c r="WCE121" s="8"/>
      <c r="WCG121" s="8"/>
      <c r="WCH121" s="8"/>
      <c r="WCI121" s="29"/>
      <c r="WCJ121" s="7"/>
      <c r="WCK121" s="7"/>
      <c r="WCL121" s="7"/>
      <c r="WCM121" s="8"/>
      <c r="WCN121" s="8"/>
      <c r="WCO121" s="8"/>
      <c r="WCQ121" s="8"/>
      <c r="WCR121" s="8"/>
      <c r="WCS121" s="29"/>
      <c r="WCT121" s="7"/>
      <c r="WCU121" s="7"/>
      <c r="WCV121" s="7"/>
      <c r="WCW121" s="8"/>
      <c r="WCX121" s="8"/>
      <c r="WCY121" s="8"/>
      <c r="WDA121" s="8"/>
      <c r="WDB121" s="8"/>
      <c r="WDC121" s="29"/>
      <c r="WDD121" s="7"/>
      <c r="WDE121" s="7"/>
      <c r="WDF121" s="7"/>
      <c r="WDG121" s="8"/>
      <c r="WDH121" s="8"/>
      <c r="WDI121" s="8"/>
      <c r="WDK121" s="8"/>
      <c r="WDL121" s="8"/>
      <c r="WDM121" s="29"/>
      <c r="WDN121" s="7"/>
      <c r="WDO121" s="7"/>
      <c r="WDP121" s="7"/>
      <c r="WDQ121" s="8"/>
      <c r="WDR121" s="8"/>
      <c r="WDS121" s="8"/>
      <c r="WDU121" s="8"/>
      <c r="WDV121" s="8"/>
      <c r="WDW121" s="29"/>
      <c r="WDX121" s="7"/>
      <c r="WDY121" s="7"/>
      <c r="WDZ121" s="7"/>
      <c r="WEA121" s="8"/>
      <c r="WEB121" s="8"/>
      <c r="WEC121" s="8"/>
      <c r="WEE121" s="8"/>
      <c r="WEF121" s="8"/>
      <c r="WEG121" s="29"/>
      <c r="WEH121" s="7"/>
      <c r="WEI121" s="7"/>
      <c r="WEJ121" s="7"/>
      <c r="WEK121" s="8"/>
      <c r="WEL121" s="8"/>
      <c r="WEM121" s="8"/>
      <c r="WEO121" s="8"/>
      <c r="WEP121" s="8"/>
      <c r="WEQ121" s="29"/>
      <c r="WER121" s="7"/>
      <c r="WES121" s="7"/>
      <c r="WET121" s="7"/>
      <c r="WEU121" s="8"/>
      <c r="WEV121" s="8"/>
      <c r="WEW121" s="8"/>
      <c r="WEY121" s="8"/>
      <c r="WEZ121" s="8"/>
      <c r="WFA121" s="29"/>
      <c r="WFB121" s="7"/>
      <c r="WFC121" s="7"/>
      <c r="WFD121" s="7"/>
      <c r="WFE121" s="8"/>
      <c r="WFF121" s="8"/>
      <c r="WFG121" s="8"/>
      <c r="WFI121" s="8"/>
      <c r="WFJ121" s="8"/>
      <c r="WFK121" s="29"/>
      <c r="WFL121" s="7"/>
      <c r="WFM121" s="7"/>
      <c r="WFN121" s="7"/>
      <c r="WFO121" s="8"/>
      <c r="WFP121" s="8"/>
      <c r="WFQ121" s="8"/>
      <c r="WFS121" s="8"/>
      <c r="WFT121" s="8"/>
      <c r="WFU121" s="29"/>
      <c r="WFV121" s="7"/>
      <c r="WFW121" s="7"/>
      <c r="WFX121" s="7"/>
      <c r="WFY121" s="8"/>
      <c r="WFZ121" s="8"/>
      <c r="WGA121" s="8"/>
      <c r="WGC121" s="8"/>
      <c r="WGD121" s="8"/>
      <c r="WGE121" s="29"/>
      <c r="WGF121" s="7"/>
      <c r="WGG121" s="7"/>
      <c r="WGH121" s="7"/>
      <c r="WGI121" s="8"/>
      <c r="WGJ121" s="8"/>
      <c r="WGK121" s="8"/>
      <c r="WGM121" s="8"/>
      <c r="WGN121" s="8"/>
      <c r="WGO121" s="29"/>
      <c r="WGP121" s="7"/>
      <c r="WGQ121" s="7"/>
      <c r="WGR121" s="7"/>
      <c r="WGS121" s="8"/>
      <c r="WGT121" s="8"/>
      <c r="WGU121" s="8"/>
      <c r="WGW121" s="8"/>
      <c r="WGX121" s="8"/>
      <c r="WGY121" s="29"/>
      <c r="WGZ121" s="7"/>
      <c r="WHA121" s="7"/>
      <c r="WHB121" s="7"/>
      <c r="WHC121" s="8"/>
      <c r="WHD121" s="8"/>
      <c r="WHE121" s="8"/>
      <c r="WHG121" s="8"/>
      <c r="WHH121" s="8"/>
      <c r="WHI121" s="29"/>
      <c r="WHJ121" s="7"/>
      <c r="WHK121" s="7"/>
      <c r="WHL121" s="7"/>
      <c r="WHM121" s="8"/>
      <c r="WHN121" s="8"/>
      <c r="WHO121" s="8"/>
      <c r="WHQ121" s="8"/>
      <c r="WHR121" s="8"/>
      <c r="WHS121" s="29"/>
      <c r="WHT121" s="7"/>
      <c r="WHU121" s="7"/>
      <c r="WHV121" s="7"/>
      <c r="WHW121" s="8"/>
      <c r="WHX121" s="8"/>
      <c r="WHY121" s="8"/>
      <c r="WIA121" s="8"/>
      <c r="WIB121" s="8"/>
      <c r="WIC121" s="29"/>
      <c r="WID121" s="7"/>
      <c r="WIE121" s="7"/>
      <c r="WIF121" s="7"/>
      <c r="WIG121" s="8"/>
      <c r="WIH121" s="8"/>
      <c r="WII121" s="8"/>
      <c r="WIK121" s="8"/>
      <c r="WIL121" s="8"/>
      <c r="WIM121" s="29"/>
      <c r="WIN121" s="7"/>
      <c r="WIO121" s="7"/>
      <c r="WIP121" s="7"/>
      <c r="WIQ121" s="8"/>
      <c r="WIR121" s="8"/>
      <c r="WIS121" s="8"/>
      <c r="WIU121" s="8"/>
      <c r="WIV121" s="8"/>
      <c r="WIW121" s="29"/>
      <c r="WIX121" s="7"/>
      <c r="WIY121" s="7"/>
      <c r="WIZ121" s="7"/>
      <c r="WJA121" s="8"/>
      <c r="WJB121" s="8"/>
      <c r="WJC121" s="8"/>
      <c r="WJE121" s="8"/>
      <c r="WJF121" s="8"/>
      <c r="WJG121" s="29"/>
      <c r="WJH121" s="7"/>
      <c r="WJI121" s="7"/>
      <c r="WJJ121" s="7"/>
      <c r="WJK121" s="8"/>
      <c r="WJL121" s="8"/>
      <c r="WJM121" s="8"/>
      <c r="WJO121" s="8"/>
      <c r="WJP121" s="8"/>
      <c r="WJQ121" s="29"/>
      <c r="WJR121" s="7"/>
      <c r="WJS121" s="7"/>
      <c r="WJT121" s="7"/>
      <c r="WJU121" s="8"/>
      <c r="WJV121" s="8"/>
      <c r="WJW121" s="8"/>
      <c r="WJY121" s="8"/>
      <c r="WJZ121" s="8"/>
      <c r="WKA121" s="29"/>
      <c r="WKB121" s="7"/>
      <c r="WKC121" s="7"/>
      <c r="WKD121" s="7"/>
      <c r="WKE121" s="8"/>
      <c r="WKF121" s="8"/>
      <c r="WKG121" s="8"/>
      <c r="WKI121" s="8"/>
      <c r="WKJ121" s="8"/>
      <c r="WKK121" s="29"/>
      <c r="WKL121" s="7"/>
      <c r="WKM121" s="7"/>
      <c r="WKN121" s="7"/>
      <c r="WKO121" s="8"/>
      <c r="WKP121" s="8"/>
      <c r="WKQ121" s="8"/>
      <c r="WKS121" s="8"/>
      <c r="WKT121" s="8"/>
      <c r="WKU121" s="29"/>
      <c r="WKV121" s="7"/>
      <c r="WKW121" s="7"/>
      <c r="WKX121" s="7"/>
      <c r="WKY121" s="8"/>
      <c r="WKZ121" s="8"/>
      <c r="WLA121" s="8"/>
      <c r="WLC121" s="8"/>
      <c r="WLD121" s="8"/>
      <c r="WLE121" s="29"/>
      <c r="WLF121" s="7"/>
      <c r="WLG121" s="7"/>
      <c r="WLH121" s="7"/>
      <c r="WLI121" s="8"/>
      <c r="WLJ121" s="8"/>
      <c r="WLK121" s="8"/>
      <c r="WLM121" s="8"/>
      <c r="WLN121" s="8"/>
      <c r="WLO121" s="29"/>
      <c r="WLP121" s="7"/>
      <c r="WLQ121" s="7"/>
      <c r="WLR121" s="7"/>
      <c r="WLS121" s="8"/>
      <c r="WLT121" s="8"/>
      <c r="WLU121" s="8"/>
      <c r="WLW121" s="8"/>
      <c r="WLX121" s="8"/>
      <c r="WLY121" s="29"/>
      <c r="WLZ121" s="7"/>
      <c r="WMA121" s="7"/>
      <c r="WMB121" s="7"/>
      <c r="WMC121" s="8"/>
      <c r="WMD121" s="8"/>
      <c r="WME121" s="8"/>
      <c r="WMG121" s="8"/>
      <c r="WMH121" s="8"/>
      <c r="WMI121" s="29"/>
      <c r="WMJ121" s="7"/>
      <c r="WMK121" s="7"/>
      <c r="WML121" s="7"/>
      <c r="WMM121" s="8"/>
      <c r="WMN121" s="8"/>
      <c r="WMO121" s="8"/>
      <c r="WMQ121" s="8"/>
      <c r="WMR121" s="8"/>
      <c r="WMS121" s="29"/>
      <c r="WMT121" s="7"/>
      <c r="WMU121" s="7"/>
      <c r="WMV121" s="7"/>
      <c r="WMW121" s="8"/>
      <c r="WMX121" s="8"/>
      <c r="WMY121" s="8"/>
      <c r="WNA121" s="8"/>
      <c r="WNB121" s="8"/>
      <c r="WNC121" s="29"/>
      <c r="WND121" s="7"/>
      <c r="WNE121" s="7"/>
      <c r="WNF121" s="7"/>
      <c r="WNG121" s="8"/>
      <c r="WNH121" s="8"/>
      <c r="WNI121" s="8"/>
      <c r="WNK121" s="8"/>
      <c r="WNL121" s="8"/>
      <c r="WNM121" s="29"/>
      <c r="WNN121" s="7"/>
      <c r="WNO121" s="7"/>
      <c r="WNP121" s="7"/>
      <c r="WNQ121" s="8"/>
      <c r="WNR121" s="8"/>
      <c r="WNS121" s="8"/>
      <c r="WNU121" s="8"/>
      <c r="WNV121" s="8"/>
      <c r="WNW121" s="29"/>
      <c r="WNX121" s="7"/>
      <c r="WNY121" s="7"/>
      <c r="WNZ121" s="7"/>
      <c r="WOA121" s="8"/>
      <c r="WOB121" s="8"/>
      <c r="WOC121" s="8"/>
      <c r="WOE121" s="8"/>
      <c r="WOF121" s="8"/>
      <c r="WOG121" s="29"/>
      <c r="WOH121" s="7"/>
      <c r="WOI121" s="7"/>
      <c r="WOJ121" s="7"/>
      <c r="WOK121" s="8"/>
      <c r="WOL121" s="8"/>
      <c r="WOM121" s="8"/>
      <c r="WOO121" s="8"/>
      <c r="WOP121" s="8"/>
      <c r="WOQ121" s="29"/>
      <c r="WOR121" s="7"/>
      <c r="WOS121" s="7"/>
      <c r="WOT121" s="7"/>
      <c r="WOU121" s="8"/>
      <c r="WOV121" s="8"/>
      <c r="WOW121" s="8"/>
      <c r="WOY121" s="8"/>
      <c r="WOZ121" s="8"/>
      <c r="WPA121" s="29"/>
      <c r="WPB121" s="7"/>
      <c r="WPC121" s="7"/>
      <c r="WPD121" s="7"/>
      <c r="WPE121" s="8"/>
      <c r="WPF121" s="8"/>
      <c r="WPG121" s="8"/>
      <c r="WPI121" s="8"/>
      <c r="WPJ121" s="8"/>
      <c r="WPK121" s="29"/>
      <c r="WPL121" s="7"/>
      <c r="WPM121" s="7"/>
      <c r="WPN121" s="7"/>
      <c r="WPO121" s="8"/>
      <c r="WPP121" s="8"/>
      <c r="WPQ121" s="8"/>
      <c r="WPS121" s="8"/>
      <c r="WPT121" s="8"/>
      <c r="WPU121" s="29"/>
      <c r="WPV121" s="7"/>
      <c r="WPW121" s="7"/>
      <c r="WPX121" s="7"/>
      <c r="WPY121" s="8"/>
      <c r="WPZ121" s="8"/>
      <c r="WQA121" s="8"/>
      <c r="WQC121" s="8"/>
      <c r="WQD121" s="8"/>
      <c r="WQE121" s="29"/>
      <c r="WQF121" s="7"/>
      <c r="WQG121" s="7"/>
      <c r="WQH121" s="7"/>
      <c r="WQI121" s="8"/>
      <c r="WQJ121" s="8"/>
      <c r="WQK121" s="8"/>
      <c r="WQM121" s="8"/>
      <c r="WQN121" s="8"/>
      <c r="WQO121" s="29"/>
      <c r="WQP121" s="7"/>
      <c r="WQQ121" s="7"/>
      <c r="WQR121" s="7"/>
      <c r="WQS121" s="8"/>
      <c r="WQT121" s="8"/>
      <c r="WQU121" s="8"/>
      <c r="WQW121" s="8"/>
      <c r="WQX121" s="8"/>
      <c r="WQY121" s="29"/>
      <c r="WQZ121" s="7"/>
      <c r="WRA121" s="7"/>
      <c r="WRB121" s="7"/>
      <c r="WRC121" s="8"/>
      <c r="WRD121" s="8"/>
      <c r="WRE121" s="8"/>
      <c r="WRG121" s="8"/>
      <c r="WRH121" s="8"/>
      <c r="WRI121" s="29"/>
      <c r="WRJ121" s="7"/>
      <c r="WRK121" s="7"/>
      <c r="WRL121" s="7"/>
      <c r="WRM121" s="8"/>
      <c r="WRN121" s="8"/>
      <c r="WRO121" s="8"/>
      <c r="WRQ121" s="8"/>
      <c r="WRR121" s="8"/>
      <c r="WRS121" s="29"/>
      <c r="WRT121" s="7"/>
      <c r="WRU121" s="7"/>
      <c r="WRV121" s="7"/>
      <c r="WRW121" s="8"/>
      <c r="WRX121" s="8"/>
      <c r="WRY121" s="8"/>
      <c r="WSA121" s="8"/>
      <c r="WSB121" s="8"/>
      <c r="WSC121" s="29"/>
      <c r="WSD121" s="7"/>
      <c r="WSE121" s="7"/>
      <c r="WSF121" s="7"/>
      <c r="WSG121" s="8"/>
      <c r="WSH121" s="8"/>
      <c r="WSI121" s="8"/>
      <c r="WSK121" s="8"/>
      <c r="WSL121" s="8"/>
      <c r="WSM121" s="29"/>
      <c r="WSN121" s="7"/>
      <c r="WSO121" s="7"/>
      <c r="WSP121" s="7"/>
      <c r="WSQ121" s="8"/>
      <c r="WSR121" s="8"/>
      <c r="WSS121" s="8"/>
      <c r="WSU121" s="8"/>
      <c r="WSV121" s="8"/>
      <c r="WSW121" s="29"/>
      <c r="WSX121" s="7"/>
      <c r="WSY121" s="7"/>
      <c r="WSZ121" s="7"/>
      <c r="WTA121" s="8"/>
      <c r="WTB121" s="8"/>
      <c r="WTC121" s="8"/>
      <c r="WTE121" s="8"/>
      <c r="WTF121" s="8"/>
      <c r="WTG121" s="29"/>
      <c r="WTH121" s="7"/>
      <c r="WTI121" s="7"/>
      <c r="WTJ121" s="7"/>
      <c r="WTK121" s="8"/>
      <c r="WTL121" s="8"/>
      <c r="WTM121" s="8"/>
      <c r="WTO121" s="8"/>
      <c r="WTP121" s="8"/>
      <c r="WTQ121" s="29"/>
      <c r="WTR121" s="7"/>
      <c r="WTS121" s="7"/>
      <c r="WTT121" s="7"/>
      <c r="WTU121" s="8"/>
      <c r="WTV121" s="8"/>
      <c r="WTW121" s="8"/>
      <c r="WTY121" s="8"/>
      <c r="WTZ121" s="8"/>
      <c r="WUA121" s="29"/>
      <c r="WUB121" s="7"/>
      <c r="WUC121" s="7"/>
      <c r="WUD121" s="7"/>
      <c r="WUE121" s="8"/>
      <c r="WUF121" s="8"/>
      <c r="WUG121" s="8"/>
      <c r="WUI121" s="8"/>
      <c r="WUJ121" s="8"/>
      <c r="WUK121" s="29"/>
      <c r="WUL121" s="7"/>
      <c r="WUM121" s="7"/>
      <c r="WUN121" s="7"/>
      <c r="WUO121" s="8"/>
      <c r="WUP121" s="8"/>
      <c r="WUQ121" s="8"/>
      <c r="WUS121" s="8"/>
      <c r="WUT121" s="8"/>
      <c r="WUU121" s="29"/>
      <c r="WUV121" s="7"/>
      <c r="WUW121" s="7"/>
      <c r="WUX121" s="7"/>
      <c r="WUY121" s="8"/>
      <c r="WUZ121" s="8"/>
      <c r="WVA121" s="8"/>
      <c r="WVC121" s="8"/>
      <c r="WVD121" s="8"/>
      <c r="WVE121" s="29"/>
      <c r="WVF121" s="7"/>
      <c r="WVG121" s="7"/>
      <c r="WVH121" s="7"/>
      <c r="WVI121" s="8"/>
      <c r="WVJ121" s="8"/>
      <c r="WVK121" s="8"/>
      <c r="WVM121" s="8"/>
      <c r="WVN121" s="8"/>
      <c r="WVO121" s="29"/>
      <c r="WVP121" s="7"/>
      <c r="WVQ121" s="7"/>
      <c r="WVR121" s="7"/>
      <c r="WVS121" s="8"/>
      <c r="WVT121" s="8"/>
      <c r="WVU121" s="8"/>
      <c r="WVW121" s="8"/>
      <c r="WVX121" s="8"/>
      <c r="WVY121" s="29"/>
      <c r="WVZ121" s="7"/>
      <c r="WWA121" s="7"/>
      <c r="WWB121" s="7"/>
      <c r="WWC121" s="8"/>
      <c r="WWD121" s="8"/>
      <c r="WWE121" s="8"/>
      <c r="WWG121" s="8"/>
      <c r="WWH121" s="8"/>
      <c r="WWI121" s="29"/>
      <c r="WWJ121" s="7"/>
      <c r="WWK121" s="7"/>
      <c r="WWL121" s="7"/>
      <c r="WWM121" s="8"/>
      <c r="WWN121" s="8"/>
      <c r="WWO121" s="8"/>
      <c r="WWQ121" s="8"/>
      <c r="WWR121" s="8"/>
      <c r="WWS121" s="29"/>
      <c r="WWT121" s="7"/>
      <c r="WWU121" s="7"/>
      <c r="WWV121" s="7"/>
      <c r="WWW121" s="8"/>
      <c r="WWX121" s="8"/>
      <c r="WWY121" s="8"/>
      <c r="WXA121" s="8"/>
      <c r="WXB121" s="8"/>
      <c r="WXC121" s="29"/>
      <c r="WXD121" s="7"/>
      <c r="WXE121" s="7"/>
      <c r="WXF121" s="7"/>
      <c r="WXG121" s="8"/>
      <c r="WXH121" s="8"/>
      <c r="WXI121" s="8"/>
      <c r="WXK121" s="8"/>
      <c r="WXL121" s="8"/>
      <c r="WXM121" s="29"/>
      <c r="WXN121" s="7"/>
      <c r="WXO121" s="7"/>
      <c r="WXP121" s="7"/>
      <c r="WXQ121" s="8"/>
      <c r="WXR121" s="8"/>
      <c r="WXS121" s="8"/>
      <c r="WXU121" s="8"/>
      <c r="WXV121" s="8"/>
      <c r="WXW121" s="29"/>
      <c r="WXX121" s="7"/>
      <c r="WXY121" s="7"/>
      <c r="WXZ121" s="7"/>
      <c r="WYA121" s="8"/>
      <c r="WYB121" s="8"/>
      <c r="WYC121" s="8"/>
      <c r="WYE121" s="8"/>
      <c r="WYF121" s="8"/>
      <c r="WYG121" s="29"/>
      <c r="WYH121" s="7"/>
      <c r="WYI121" s="7"/>
      <c r="WYJ121" s="7"/>
      <c r="WYK121" s="8"/>
      <c r="WYL121" s="8"/>
      <c r="WYM121" s="8"/>
      <c r="WYO121" s="8"/>
      <c r="WYP121" s="8"/>
      <c r="WYQ121" s="29"/>
      <c r="WYR121" s="7"/>
      <c r="WYS121" s="7"/>
      <c r="WYT121" s="7"/>
      <c r="WYU121" s="8"/>
      <c r="WYV121" s="8"/>
      <c r="WYW121" s="8"/>
      <c r="WYY121" s="8"/>
      <c r="WYZ121" s="8"/>
      <c r="WZA121" s="29"/>
      <c r="WZB121" s="7"/>
      <c r="WZC121" s="7"/>
      <c r="WZD121" s="7"/>
      <c r="WZE121" s="8"/>
      <c r="WZF121" s="8"/>
      <c r="WZG121" s="8"/>
      <c r="WZI121" s="8"/>
      <c r="WZJ121" s="8"/>
      <c r="WZK121" s="29"/>
      <c r="WZL121" s="7"/>
      <c r="WZM121" s="7"/>
      <c r="WZN121" s="7"/>
      <c r="WZO121" s="8"/>
      <c r="WZP121" s="8"/>
      <c r="WZQ121" s="8"/>
      <c r="WZS121" s="8"/>
      <c r="WZT121" s="8"/>
      <c r="WZU121" s="29"/>
      <c r="WZV121" s="7"/>
      <c r="WZW121" s="7"/>
      <c r="WZX121" s="7"/>
      <c r="WZY121" s="8"/>
      <c r="WZZ121" s="8"/>
      <c r="XAA121" s="8"/>
      <c r="XAC121" s="8"/>
      <c r="XAD121" s="8"/>
      <c r="XAE121" s="29"/>
      <c r="XAF121" s="7"/>
      <c r="XAG121" s="7"/>
      <c r="XAH121" s="7"/>
      <c r="XAI121" s="8"/>
      <c r="XAJ121" s="8"/>
      <c r="XAK121" s="8"/>
      <c r="XAM121" s="8"/>
      <c r="XAN121" s="8"/>
      <c r="XAO121" s="29"/>
      <c r="XAP121" s="7"/>
      <c r="XAQ121" s="7"/>
      <c r="XAR121" s="7"/>
      <c r="XAS121" s="8"/>
      <c r="XAT121" s="8"/>
      <c r="XAU121" s="8"/>
      <c r="XAW121" s="8"/>
      <c r="XAX121" s="8"/>
      <c r="XAY121" s="29"/>
      <c r="XAZ121" s="7"/>
      <c r="XBA121" s="7"/>
      <c r="XBB121" s="7"/>
      <c r="XBC121" s="8"/>
      <c r="XBD121" s="8"/>
      <c r="XBE121" s="8"/>
      <c r="XBG121" s="8"/>
      <c r="XBH121" s="8"/>
      <c r="XBI121" s="29"/>
      <c r="XBJ121" s="7"/>
      <c r="XBK121" s="7"/>
      <c r="XBL121" s="7"/>
      <c r="XBM121" s="8"/>
      <c r="XBN121" s="8"/>
      <c r="XBO121" s="8"/>
      <c r="XBQ121" s="8"/>
      <c r="XBR121" s="8"/>
      <c r="XBS121" s="29"/>
      <c r="XBT121" s="7"/>
      <c r="XBU121" s="7"/>
      <c r="XBV121" s="7"/>
      <c r="XBW121" s="8"/>
      <c r="XBX121" s="8"/>
      <c r="XBY121" s="8"/>
      <c r="XCA121" s="8"/>
      <c r="XCB121" s="8"/>
      <c r="XCC121" s="29"/>
      <c r="XCD121" s="7"/>
      <c r="XCE121" s="7"/>
      <c r="XCF121" s="7"/>
      <c r="XCG121" s="8"/>
      <c r="XCH121" s="8"/>
      <c r="XCI121" s="8"/>
      <c r="XCK121" s="8"/>
      <c r="XCL121" s="8"/>
      <c r="XCM121" s="29"/>
      <c r="XCN121" s="7"/>
      <c r="XCO121" s="7"/>
      <c r="XCP121" s="7"/>
      <c r="XCQ121" s="8"/>
      <c r="XCR121" s="8"/>
      <c r="XCS121" s="8"/>
      <c r="XCU121" s="8"/>
      <c r="XCV121" s="8"/>
      <c r="XCW121" s="29"/>
      <c r="XCX121" s="7"/>
      <c r="XCY121" s="7"/>
      <c r="XCZ121" s="7"/>
      <c r="XDA121" s="8"/>
      <c r="XDB121" s="8"/>
      <c r="XDC121" s="8"/>
      <c r="XDE121" s="8"/>
      <c r="XDF121" s="8"/>
      <c r="XDG121" s="29"/>
      <c r="XDH121" s="7"/>
      <c r="XDI121" s="7"/>
      <c r="XDJ121" s="7"/>
      <c r="XDK121" s="8"/>
      <c r="XDL121" s="8"/>
      <c r="XDM121" s="8"/>
      <c r="XDO121" s="8"/>
      <c r="XDP121" s="8"/>
      <c r="XDQ121" s="29"/>
      <c r="XDR121" s="7"/>
      <c r="XDS121" s="7"/>
      <c r="XDT121" s="7"/>
      <c r="XDU121" s="8"/>
      <c r="XDV121" s="8"/>
      <c r="XDW121" s="8"/>
      <c r="XDY121" s="8"/>
      <c r="XDZ121" s="8"/>
      <c r="XEA121" s="29"/>
      <c r="XEB121" s="7"/>
      <c r="XEC121" s="7"/>
      <c r="XED121" s="7"/>
      <c r="XEE121" s="8"/>
    </row>
    <row r="122" spans="1:3071 3073:8191 8193:13311 13313:16359" x14ac:dyDescent="0.25">
      <c r="A122" s="155">
        <v>55</v>
      </c>
      <c r="B122" s="150">
        <v>323</v>
      </c>
      <c r="C122" s="93" t="s">
        <v>72</v>
      </c>
      <c r="D122" s="94">
        <v>0</v>
      </c>
      <c r="E122" s="8">
        <v>762.2</v>
      </c>
    </row>
    <row r="123" spans="1:3071 3073:8191 8193:13311 13313:16359" x14ac:dyDescent="0.25">
      <c r="A123" s="154" t="s">
        <v>154</v>
      </c>
      <c r="B123" s="150">
        <v>323</v>
      </c>
      <c r="C123" s="93" t="s">
        <v>84</v>
      </c>
      <c r="D123" s="94">
        <v>1062</v>
      </c>
      <c r="E123" s="8">
        <v>40</v>
      </c>
    </row>
    <row r="124" spans="1:3071 3073:8191 8193:13311 13313:16359" x14ac:dyDescent="0.25">
      <c r="A124" s="155">
        <v>55</v>
      </c>
      <c r="B124" s="150">
        <v>323</v>
      </c>
      <c r="C124" s="93" t="s">
        <v>88</v>
      </c>
      <c r="D124" s="94"/>
      <c r="E124" s="8">
        <v>314.48</v>
      </c>
    </row>
    <row r="125" spans="1:3071 3073:8191 8193:13311 13313:16359" x14ac:dyDescent="0.25">
      <c r="A125" s="154" t="s">
        <v>154</v>
      </c>
      <c r="B125" s="150">
        <v>422</v>
      </c>
      <c r="C125" s="93" t="s">
        <v>136</v>
      </c>
      <c r="D125" s="94">
        <v>5309</v>
      </c>
      <c r="E125" s="8">
        <v>0</v>
      </c>
    </row>
    <row r="126" spans="1:3071 3073:8191 8193:13311 13313:16359" x14ac:dyDescent="0.25">
      <c r="A126" s="154" t="s">
        <v>154</v>
      </c>
      <c r="B126" s="150">
        <v>422</v>
      </c>
      <c r="C126" s="93" t="s">
        <v>169</v>
      </c>
      <c r="D126" s="94">
        <v>3982</v>
      </c>
      <c r="E126" s="8">
        <v>0</v>
      </c>
    </row>
    <row r="127" spans="1:3071 3073:8191 8193:13311 13313:16359" x14ac:dyDescent="0.25">
      <c r="A127" s="154" t="s">
        <v>154</v>
      </c>
      <c r="B127" s="150">
        <v>422</v>
      </c>
      <c r="C127" s="93" t="s">
        <v>171</v>
      </c>
      <c r="D127" s="94">
        <v>3982</v>
      </c>
      <c r="E127" s="8">
        <v>2498.56</v>
      </c>
    </row>
    <row r="128" spans="1:3071 3073:8191 8193:13311 13313:16359" x14ac:dyDescent="0.25">
      <c r="A128" s="154" t="s">
        <v>154</v>
      </c>
      <c r="B128" s="150">
        <v>424</v>
      </c>
      <c r="C128" s="93" t="s">
        <v>161</v>
      </c>
      <c r="D128" s="94">
        <v>1327</v>
      </c>
      <c r="E128" s="8">
        <v>0</v>
      </c>
    </row>
    <row r="129" spans="1:5" x14ac:dyDescent="0.25">
      <c r="A129" s="154" t="s">
        <v>154</v>
      </c>
      <c r="B129" s="150">
        <v>424</v>
      </c>
      <c r="C129" s="93" t="s">
        <v>161</v>
      </c>
      <c r="D129" s="94">
        <v>45126</v>
      </c>
      <c r="E129" s="8"/>
    </row>
    <row r="130" spans="1:5" x14ac:dyDescent="0.25">
      <c r="A130" s="154" t="s">
        <v>154</v>
      </c>
      <c r="B130" s="151">
        <v>322</v>
      </c>
      <c r="C130" s="93" t="s">
        <v>130</v>
      </c>
      <c r="D130" s="94">
        <v>92850</v>
      </c>
      <c r="E130" s="8">
        <v>75927.62</v>
      </c>
    </row>
    <row r="131" spans="1:5" x14ac:dyDescent="0.25">
      <c r="D131" s="11">
        <f>SUM(D2:D130)</f>
        <v>2803665</v>
      </c>
      <c r="E131" s="11">
        <f>SUM(E2:E130)</f>
        <v>1349102.1399999997</v>
      </c>
    </row>
  </sheetData>
  <autoFilter ref="A1:E131" xr:uid="{E20C8508-7E0A-46BD-974F-31A21642FE85}">
    <sortState ref="A2:E127">
      <sortCondition ref="A1:A127"/>
    </sortState>
  </autoFilter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rowBreaks count="1" manualBreakCount="1">
    <brk id="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Naslovna</vt:lpstr>
      <vt:lpstr>POSEBNI DIO</vt:lpstr>
      <vt:lpstr>PR</vt:lpstr>
      <vt:lpstr>VR</vt:lpstr>
      <vt:lpstr>VP</vt:lpstr>
      <vt:lpstr>PLAN ZA IZVRŠENJE</vt:lpstr>
      <vt:lpstr>000</vt:lpstr>
      <vt:lpstr>'000'!Print_Area</vt:lpstr>
      <vt:lpstr>Naslovna!Print_Area</vt:lpstr>
      <vt:lpstr>'POSEBNI DIO'!Print_Area</vt:lpstr>
      <vt:lpstr>PR!Print_Area</vt:lpstr>
      <vt:lpstr>VP!Print_Area</vt:lpstr>
      <vt:lpstr>VR!Print_Area</vt:lpstr>
      <vt:lpstr>'000'!Print_Titles</vt:lpstr>
      <vt:lpstr>'POSEBNI DIO'!Print_Titles</vt:lpstr>
      <vt:lpstr>PR!Print_Titles</vt:lpstr>
      <vt:lpstr>VR!Print_Titles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Andrijana</cp:lastModifiedBy>
  <cp:lastPrinted>2023-07-10T09:07:13Z</cp:lastPrinted>
  <dcterms:created xsi:type="dcterms:W3CDTF">2023-05-12T11:00:03Z</dcterms:created>
  <dcterms:modified xsi:type="dcterms:W3CDTF">2023-07-11T07:53:50Z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